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165" windowWidth="12630" windowHeight="11460" firstSheet="21" activeTab="21"/>
  </bookViews>
  <sheets>
    <sheet name="FZV" sheetId="1" state="hidden" r:id="rId1"/>
    <sheet name="LF" sheetId="2" state="hidden" r:id="rId2"/>
    <sheet name="FF" sheetId="3" state="hidden" r:id="rId3"/>
    <sheet name="PřF" sheetId="4" state="hidden" r:id="rId4"/>
    <sheet name="PdF" sheetId="5" state="hidden" r:id="rId5"/>
    <sheet name="FTK" sheetId="6" state="hidden" r:id="rId6"/>
    <sheet name="CMTF" sheetId="7" state="hidden" r:id="rId7"/>
    <sheet name="PF" sheetId="8" state="hidden" r:id="rId8"/>
    <sheet name="RUP" sheetId="9" state="hidden" r:id="rId9"/>
    <sheet name="KUP" sheetId="10" state="hidden" r:id="rId10"/>
    <sheet name="VUP" sheetId="11" state="hidden" r:id="rId11"/>
    <sheet name="CVT" sheetId="12" state="hidden" r:id="rId12"/>
    <sheet name="PZ" sheetId="13" state="hidden" r:id="rId13"/>
    <sheet name="ASC" sheetId="14" state="hidden" r:id="rId14"/>
    <sheet name="VTP" sheetId="15" state="hidden" r:id="rId15"/>
    <sheet name="PS" sheetId="16" state="hidden" r:id="rId16"/>
    <sheet name="CPSSP" sheetId="17" state="hidden" r:id="rId17"/>
    <sheet name="CP" sheetId="18" state="hidden" r:id="rId18"/>
    <sheet name="SKM" sheetId="19" state="hidden" r:id="rId19"/>
    <sheet name="List10" sheetId="20" state="hidden" r:id="rId20"/>
    <sheet name="List1" sheetId="21" state="hidden" r:id="rId21"/>
    <sheet name="UP 2014 celkem" sheetId="22" r:id="rId22"/>
    <sheet name="List2" sheetId="23" state="hidden" r:id="rId23"/>
  </sheets>
  <externalReferences>
    <externalReference r:id="rId26"/>
  </externalReferences>
  <definedNames>
    <definedName name="_DAT13">'[1]2140'!#REF!</definedName>
    <definedName name="_DAT5">'[1]2140'!#REF!</definedName>
    <definedName name="_DAT7">'[1]2140'!#REF!</definedName>
    <definedName name="_xlnm.Print_Area" localSheetId="0">'FZV'!$A$3:$G$46</definedName>
  </definedNames>
  <calcPr fullCalcOnLoad="1"/>
</workbook>
</file>

<file path=xl/sharedStrings.xml><?xml version="1.0" encoding="utf-8"?>
<sst xmlns="http://schemas.openxmlformats.org/spreadsheetml/2006/main" count="1875" uniqueCount="127">
  <si>
    <t xml:space="preserve">   Hlavní činnost</t>
  </si>
  <si>
    <t>Celkem</t>
  </si>
  <si>
    <t>SÚ</t>
  </si>
  <si>
    <t>Název účtu</t>
  </si>
  <si>
    <t>zdroj   19</t>
  </si>
  <si>
    <t>Náklady :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</si>
  <si>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</si>
  <si>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</si>
  <si>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</si>
  <si>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</si>
  <si>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</si>
  <si>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</si>
  <si>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</si>
  <si>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</si>
  <si>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</si>
  <si>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</si>
  <si>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</si>
  <si>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</si>
  <si>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</si>
  <si>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</si>
  <si>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</si>
  <si>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</si>
  <si>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</si>
  <si>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</si>
  <si>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</si>
  <si>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</si>
  <si>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531</t>
  </si>
  <si>
    <t>Daň silniční</t>
  </si>
  <si>
    <t>532</t>
  </si>
  <si>
    <t>Daň z nemovitostí</t>
  </si>
  <si>
    <t>538</t>
  </si>
  <si>
    <t>Ostatní daně a poplatky</t>
  </si>
  <si>
    <t>544</t>
  </si>
  <si>
    <t>Úroky</t>
  </si>
  <si>
    <t>546</t>
  </si>
  <si>
    <t>Dary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</si>
  <si>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</si>
  <si>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</si>
  <si>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</si>
  <si>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</si>
  <si>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</si>
  <si>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</si>
  <si>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</si>
  <si>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</si>
  <si>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591</t>
  </si>
  <si>
    <t>Daň z příjmů</t>
  </si>
  <si>
    <t>710</t>
  </si>
  <si>
    <t>Vnitro náklady</t>
  </si>
  <si>
    <t>Výnosy :</t>
  </si>
  <si>
    <t>601</t>
  </si>
  <si>
    <t>Tržby za vlastní výrobky</t>
  </si>
  <si>
    <t>602</t>
  </si>
  <si>
    <t>Tržby z prodeje služeb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</si>
  <si>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</si>
  <si>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</si>
  <si>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</si>
  <si>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</si>
  <si>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</si>
  <si>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</si>
  <si>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</si>
  <si>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</si>
  <si>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652</t>
  </si>
  <si>
    <t>Tržby z prodeje materiálu</t>
  </si>
  <si>
    <t>681</t>
  </si>
  <si>
    <t>Přij.přísp.zúčtov.mezi OS</t>
  </si>
  <si>
    <t>691</t>
  </si>
  <si>
    <t>Dotace</t>
  </si>
  <si>
    <t>692</t>
  </si>
  <si>
    <t>Příspěvek</t>
  </si>
  <si>
    <t>Hospodářský výsledek (V-N) :</t>
  </si>
  <si>
    <t>528</t>
  </si>
  <si>
    <t>v tis. Kč</t>
  </si>
  <si>
    <t>Ostatní sociální náklady</t>
  </si>
  <si>
    <t>b</t>
  </si>
  <si>
    <t>řádek číslo</t>
  </si>
  <si>
    <t>a</t>
  </si>
  <si>
    <t>A</t>
  </si>
  <si>
    <t>B</t>
  </si>
  <si>
    <t>Vnitro výnosy</t>
  </si>
  <si>
    <t>zdroj 11 (A+K)</t>
  </si>
  <si>
    <t>V+V</t>
  </si>
  <si>
    <t>RVO zdroj 30</t>
  </si>
  <si>
    <t>525</t>
  </si>
  <si>
    <t>Jiné ost.výnosy (vč.odpisů z dotací)</t>
  </si>
  <si>
    <t>Zákonné pojištění zaměstnanců</t>
  </si>
  <si>
    <t>Plán nákladů a výnosů na rok 2014</t>
  </si>
  <si>
    <t>Fakulta zdravotnických věd</t>
  </si>
  <si>
    <t>Hlavní činnost</t>
  </si>
  <si>
    <t>činnost</t>
  </si>
  <si>
    <t xml:space="preserve">Doplňková </t>
  </si>
  <si>
    <t>c</t>
  </si>
  <si>
    <t>Lékařská fakulta</t>
  </si>
  <si>
    <t>Filozofická fakulta</t>
  </si>
  <si>
    <t>Přírodovědecká fakulta</t>
  </si>
  <si>
    <t>Pedagogická fakulta</t>
  </si>
  <si>
    <t>Fakulta tělesné kultury</t>
  </si>
  <si>
    <t>Cyrilometodějská teologická fakulta</t>
  </si>
  <si>
    <t>Právnická fakulta</t>
  </si>
  <si>
    <t>Rektorát</t>
  </si>
  <si>
    <t>Knihovna UP</t>
  </si>
  <si>
    <t>Vydavatelství</t>
  </si>
  <si>
    <t>3000</t>
  </si>
  <si>
    <t>0</t>
  </si>
  <si>
    <t>340</t>
  </si>
  <si>
    <t>35</t>
  </si>
  <si>
    <t>100</t>
  </si>
  <si>
    <t>5</t>
  </si>
  <si>
    <t>6500</t>
  </si>
  <si>
    <t>6164</t>
  </si>
  <si>
    <t>2096</t>
  </si>
  <si>
    <t>253</t>
  </si>
  <si>
    <t>400</t>
  </si>
  <si>
    <t>620</t>
  </si>
  <si>
    <t>625</t>
  </si>
  <si>
    <t>1200</t>
  </si>
  <si>
    <t>3090</t>
  </si>
  <si>
    <t>3300</t>
  </si>
  <si>
    <t>18835</t>
  </si>
  <si>
    <t>Centrum výpočetní techniky</t>
  </si>
  <si>
    <t>Provoz Zbrojnice</t>
  </si>
  <si>
    <t>ASC UP</t>
  </si>
  <si>
    <t>Vědeckotechnický park</t>
  </si>
  <si>
    <t>Projektový servis</t>
  </si>
  <si>
    <t>Centrum podpory studentů se specifickými potřebami</t>
  </si>
  <si>
    <t>Centrální prostředky</t>
  </si>
  <si>
    <t>Správa kolejí a menz</t>
  </si>
  <si>
    <t>Univerzita Palackého celkem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</si>
</sst>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####.###"/>
    <numFmt numFmtId="174" formatCode="#,##0.00_ ;[Red]\-#,##0.00\ 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#,##0.000"/>
    <numFmt numFmtId="189" formatCode="0.000"/>
    <numFmt numFmtId="190" formatCode="0.000%"/>
    <numFmt numFmtId="191" formatCode="0.0%"/>
    <numFmt numFmtId="192" formatCode="#,##0.0000"/>
    <numFmt numFmtId="193" formatCode="#,##0_ ;[Red]\-#,##0\ "/>
    <numFmt numFmtId="194" formatCode="[$¥€-2]\ #\ ##,000_);[Red]\([$€-2]\ #\ ##,000\)"/>
  </numFmts>
  <fonts count="2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3" fontId="21" fillId="0" borderId="14" xfId="0" applyNumberFormat="1" applyFont="1" applyBorder="1" applyAlignment="1">
      <alignment horizontal="right"/>
    </xf>
    <xf numFmtId="3" fontId="21" fillId="17" borderId="15" xfId="0" applyNumberFormat="1" applyFont="1" applyFill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1" fillId="25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3" fontId="21" fillId="0" borderId="15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17" borderId="18" xfId="0" applyNumberFormat="1" applyFont="1" applyFill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17" borderId="21" xfId="0" applyNumberFormat="1" applyFont="1" applyFill="1" applyBorder="1" applyAlignment="1">
      <alignment horizontal="right"/>
    </xf>
    <xf numFmtId="0" fontId="20" fillId="0" borderId="23" xfId="0" applyFont="1" applyBorder="1" applyAlignment="1">
      <alignment horizontal="center"/>
    </xf>
    <xf numFmtId="49" fontId="21" fillId="17" borderId="24" xfId="0" applyNumberFormat="1" applyFont="1" applyFill="1" applyBorder="1" applyAlignment="1">
      <alignment/>
    </xf>
    <xf numFmtId="3" fontId="21" fillId="17" borderId="23" xfId="0" applyNumberFormat="1" applyFont="1" applyFill="1" applyBorder="1" applyAlignment="1">
      <alignment horizontal="right"/>
    </xf>
    <xf numFmtId="3" fontId="21" fillId="17" borderId="24" xfId="0" applyNumberFormat="1" applyFont="1" applyFill="1" applyBorder="1" applyAlignment="1">
      <alignment horizontal="right"/>
    </xf>
    <xf numFmtId="3" fontId="21" fillId="17" borderId="25" xfId="0" applyNumberFormat="1" applyFont="1" applyFill="1" applyBorder="1" applyAlignment="1">
      <alignment horizontal="right"/>
    </xf>
    <xf numFmtId="3" fontId="21" fillId="17" borderId="26" xfId="0" applyNumberFormat="1" applyFont="1" applyFill="1" applyBorder="1" applyAlignment="1">
      <alignment horizontal="right"/>
    </xf>
    <xf numFmtId="0" fontId="21" fillId="24" borderId="1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17" borderId="23" xfId="0" applyFont="1" applyFill="1" applyBorder="1" applyAlignment="1">
      <alignment/>
    </xf>
    <xf numFmtId="0" fontId="20" fillId="17" borderId="27" xfId="0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20" fillId="0" borderId="28" xfId="0" applyFont="1" applyBorder="1" applyAlignment="1">
      <alignment horizontal="center"/>
    </xf>
    <xf numFmtId="0" fontId="21" fillId="3" borderId="29" xfId="0" applyFont="1" applyFill="1" applyBorder="1" applyAlignment="1">
      <alignment/>
    </xf>
    <xf numFmtId="0" fontId="20" fillId="0" borderId="25" xfId="0" applyFont="1" applyBorder="1" applyAlignment="1">
      <alignment horizontal="center"/>
    </xf>
    <xf numFmtId="0" fontId="20" fillId="3" borderId="25" xfId="0" applyFont="1" applyFill="1" applyBorder="1" applyAlignment="1">
      <alignment/>
    </xf>
    <xf numFmtId="3" fontId="21" fillId="3" borderId="23" xfId="0" applyNumberFormat="1" applyFont="1" applyFill="1" applyBorder="1" applyAlignment="1">
      <alignment horizontal="right"/>
    </xf>
    <xf numFmtId="3" fontId="21" fillId="3" borderId="24" xfId="0" applyNumberFormat="1" applyFont="1" applyFill="1" applyBorder="1" applyAlignment="1">
      <alignment horizontal="right"/>
    </xf>
    <xf numFmtId="3" fontId="21" fillId="3" borderId="25" xfId="0" applyNumberFormat="1" applyFont="1" applyFill="1" applyBorder="1" applyAlignment="1">
      <alignment horizontal="right"/>
    </xf>
    <xf numFmtId="3" fontId="21" fillId="3" borderId="26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1" fillId="24" borderId="30" xfId="0" applyFont="1" applyFill="1" applyBorder="1" applyAlignment="1">
      <alignment horizontal="center"/>
    </xf>
    <xf numFmtId="0" fontId="21" fillId="24" borderId="31" xfId="0" applyFont="1" applyFill="1" applyBorder="1" applyAlignment="1">
      <alignment horizontal="center"/>
    </xf>
    <xf numFmtId="49" fontId="21" fillId="0" borderId="32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0" fontId="21" fillId="0" borderId="30" xfId="0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20" fillId="3" borderId="28" xfId="0" applyFont="1" applyFill="1" applyBorder="1" applyAlignment="1">
      <alignment/>
    </xf>
    <xf numFmtId="0" fontId="21" fillId="24" borderId="33" xfId="0" applyFont="1" applyFill="1" applyBorder="1" applyAlignment="1">
      <alignment horizontal="center"/>
    </xf>
    <xf numFmtId="49" fontId="20" fillId="17" borderId="34" xfId="0" applyNumberFormat="1" applyFont="1" applyFill="1" applyBorder="1" applyAlignment="1">
      <alignment/>
    </xf>
    <xf numFmtId="0" fontId="21" fillId="0" borderId="35" xfId="0" applyFont="1" applyBorder="1" applyAlignment="1">
      <alignment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25" borderId="30" xfId="0" applyNumberFormat="1" applyFont="1" applyFill="1" applyBorder="1" applyAlignment="1">
      <alignment horizontal="right"/>
    </xf>
    <xf numFmtId="3" fontId="21" fillId="25" borderId="37" xfId="0" applyNumberFormat="1" applyFont="1" applyFill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17" borderId="39" xfId="0" applyNumberFormat="1" applyFont="1" applyFill="1" applyBorder="1" applyAlignment="1">
      <alignment horizontal="right"/>
    </xf>
    <xf numFmtId="3" fontId="21" fillId="0" borderId="37" xfId="0" applyNumberFormat="1" applyFont="1" applyFill="1" applyBorder="1" applyAlignment="1">
      <alignment horizontal="right"/>
    </xf>
    <xf numFmtId="3" fontId="21" fillId="17" borderId="25" xfId="0" applyNumberFormat="1" applyFont="1" applyFill="1" applyBorder="1" applyAlignment="1">
      <alignment/>
    </xf>
    <xf numFmtId="3" fontId="21" fillId="3" borderId="25" xfId="0" applyNumberFormat="1" applyFont="1" applyFill="1" applyBorder="1" applyAlignment="1">
      <alignment/>
    </xf>
    <xf numFmtId="0" fontId="20" fillId="17" borderId="34" xfId="0" applyFont="1" applyFill="1" applyBorder="1" applyAlignment="1">
      <alignment/>
    </xf>
    <xf numFmtId="0" fontId="21" fillId="24" borderId="37" xfId="0" applyFont="1" applyFill="1" applyBorder="1" applyAlignment="1">
      <alignment horizontal="center"/>
    </xf>
    <xf numFmtId="0" fontId="21" fillId="24" borderId="38" xfId="0" applyFont="1" applyFill="1" applyBorder="1" applyAlignment="1">
      <alignment horizontal="center"/>
    </xf>
    <xf numFmtId="3" fontId="21" fillId="3" borderId="39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21" fillId="0" borderId="40" xfId="0" applyFont="1" applyBorder="1" applyAlignment="1">
      <alignment horizontal="center"/>
    </xf>
    <xf numFmtId="0" fontId="21" fillId="24" borderId="41" xfId="0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49" fontId="21" fillId="24" borderId="11" xfId="0" applyNumberFormat="1" applyFont="1" applyFill="1" applyBorder="1" applyAlignment="1">
      <alignment/>
    </xf>
    <xf numFmtId="49" fontId="21" fillId="24" borderId="15" xfId="0" applyNumberFormat="1" applyFont="1" applyFill="1" applyBorder="1" applyAlignment="1">
      <alignment/>
    </xf>
    <xf numFmtId="49" fontId="21" fillId="24" borderId="15" xfId="0" applyNumberFormat="1" applyFont="1" applyFill="1" applyBorder="1" applyAlignment="1">
      <alignment horizontal="left"/>
    </xf>
    <xf numFmtId="49" fontId="21" fillId="24" borderId="41" xfId="0" applyNumberFormat="1" applyFont="1" applyFill="1" applyBorder="1" applyAlignment="1">
      <alignment/>
    </xf>
    <xf numFmtId="0" fontId="21" fillId="3" borderId="44" xfId="0" applyFont="1" applyFill="1" applyBorder="1" applyAlignment="1">
      <alignment/>
    </xf>
    <xf numFmtId="0" fontId="21" fillId="24" borderId="41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41" xfId="0" applyNumberFormat="1" applyFont="1" applyFill="1" applyBorder="1" applyAlignment="1">
      <alignment/>
    </xf>
    <xf numFmtId="0" fontId="21" fillId="24" borderId="20" xfId="0" applyFont="1" applyFill="1" applyBorder="1" applyAlignment="1">
      <alignment horizontal="left"/>
    </xf>
    <xf numFmtId="3" fontId="21" fillId="0" borderId="45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3" fontId="21" fillId="0" borderId="46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3" fontId="21" fillId="25" borderId="13" xfId="0" applyNumberFormat="1" applyFont="1" applyFill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49" fontId="20" fillId="17" borderId="27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horizontal="right"/>
    </xf>
    <xf numFmtId="3" fontId="20" fillId="0" borderId="16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1" fillId="17" borderId="47" xfId="0" applyNumberFormat="1" applyFont="1" applyFill="1" applyBorder="1" applyAlignment="1">
      <alignment/>
    </xf>
    <xf numFmtId="3" fontId="21" fillId="25" borderId="15" xfId="0" applyNumberFormat="1" applyFont="1" applyFill="1" applyBorder="1" applyAlignment="1">
      <alignment/>
    </xf>
    <xf numFmtId="3" fontId="21" fillId="25" borderId="45" xfId="0" applyNumberFormat="1" applyFont="1" applyFill="1" applyBorder="1" applyAlignment="1">
      <alignment/>
    </xf>
    <xf numFmtId="3" fontId="21" fillId="25" borderId="11" xfId="0" applyNumberFormat="1" applyFont="1" applyFill="1" applyBorder="1" applyAlignment="1">
      <alignment/>
    </xf>
    <xf numFmtId="3" fontId="21" fillId="25" borderId="41" xfId="0" applyNumberFormat="1" applyFont="1" applyFill="1" applyBorder="1" applyAlignment="1">
      <alignment/>
    </xf>
    <xf numFmtId="3" fontId="21" fillId="3" borderId="45" xfId="0" applyNumberFormat="1" applyFont="1" applyFill="1" applyBorder="1" applyAlignment="1">
      <alignment/>
    </xf>
    <xf numFmtId="0" fontId="24" fillId="0" borderId="0" xfId="50" applyFont="1">
      <alignment/>
      <protection/>
    </xf>
    <xf numFmtId="3" fontId="21" fillId="25" borderId="18" xfId="0" applyNumberFormat="1" applyFont="1" applyFill="1" applyBorder="1" applyAlignment="1">
      <alignment/>
    </xf>
    <xf numFmtId="3" fontId="21" fillId="25" borderId="21" xfId="0" applyNumberFormat="1" applyFont="1" applyFill="1" applyBorder="1" applyAlignment="1">
      <alignment/>
    </xf>
    <xf numFmtId="49" fontId="21" fillId="0" borderId="22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49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3" fontId="21" fillId="25" borderId="21" xfId="0" applyNumberFormat="1" applyFont="1" applyFill="1" applyBorder="1" applyAlignment="1">
      <alignment horizontal="right"/>
    </xf>
    <xf numFmtId="3" fontId="21" fillId="25" borderId="15" xfId="0" applyNumberFormat="1" applyFont="1" applyFill="1" applyBorder="1" applyAlignment="1">
      <alignment horizontal="right"/>
    </xf>
    <xf numFmtId="3" fontId="21" fillId="25" borderId="18" xfId="0" applyNumberFormat="1" applyFont="1" applyFill="1" applyBorder="1" applyAlignment="1">
      <alignment horizontal="right"/>
    </xf>
    <xf numFmtId="0" fontId="21" fillId="0" borderId="18" xfId="0" applyFont="1" applyBorder="1" applyAlignment="1">
      <alignment/>
    </xf>
    <xf numFmtId="0" fontId="21" fillId="3" borderId="25" xfId="0" applyFont="1" applyFill="1" applyBorder="1" applyAlignment="1">
      <alignment/>
    </xf>
    <xf numFmtId="49" fontId="21" fillId="0" borderId="21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49" fontId="21" fillId="0" borderId="18" xfId="0" applyNumberFormat="1" applyFont="1" applyBorder="1" applyAlignment="1">
      <alignment horizontal="right"/>
    </xf>
    <xf numFmtId="49" fontId="21" fillId="17" borderId="25" xfId="0" applyNumberFormat="1" applyFont="1" applyFill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17" borderId="4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3" fontId="21" fillId="3" borderId="48" xfId="0" applyNumberFormat="1" applyFont="1" applyFill="1" applyBorder="1" applyAlignment="1">
      <alignment horizontal="right"/>
    </xf>
    <xf numFmtId="0" fontId="24" fillId="0" borderId="0" xfId="51" applyFont="1">
      <alignment/>
      <protection/>
    </xf>
    <xf numFmtId="3" fontId="20" fillId="0" borderId="38" xfId="0" applyNumberFormat="1" applyFont="1" applyBorder="1" applyAlignment="1">
      <alignment horizontal="right"/>
    </xf>
    <xf numFmtId="3" fontId="21" fillId="26" borderId="39" xfId="0" applyNumberFormat="1" applyFont="1" applyFill="1" applyBorder="1" applyAlignment="1">
      <alignment horizontal="right"/>
    </xf>
    <xf numFmtId="3" fontId="21" fillId="26" borderId="25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 horizontal="right"/>
    </xf>
    <xf numFmtId="3" fontId="21" fillId="27" borderId="48" xfId="0" applyNumberFormat="1" applyFont="1" applyFill="1" applyBorder="1" applyAlignment="1">
      <alignment horizontal="right"/>
    </xf>
    <xf numFmtId="3" fontId="21" fillId="27" borderId="21" xfId="0" applyNumberFormat="1" applyFont="1" applyFill="1" applyBorder="1" applyAlignment="1">
      <alignment horizontal="right"/>
    </xf>
    <xf numFmtId="3" fontId="21" fillId="27" borderId="15" xfId="0" applyNumberFormat="1" applyFont="1" applyFill="1" applyBorder="1" applyAlignment="1">
      <alignment horizontal="right"/>
    </xf>
    <xf numFmtId="3" fontId="21" fillId="27" borderId="18" xfId="0" applyNumberFormat="1" applyFont="1" applyFill="1" applyBorder="1" applyAlignment="1">
      <alignment horizontal="right"/>
    </xf>
    <xf numFmtId="3" fontId="21" fillId="27" borderId="25" xfId="0" applyNumberFormat="1" applyFont="1" applyFill="1" applyBorder="1" applyAlignment="1">
      <alignment horizontal="right"/>
    </xf>
    <xf numFmtId="0" fontId="21" fillId="24" borderId="21" xfId="0" applyFont="1" applyFill="1" applyBorder="1" applyAlignment="1">
      <alignment horizontal="center"/>
    </xf>
    <xf numFmtId="3" fontId="21" fillId="0" borderId="42" xfId="0" applyNumberFormat="1" applyFont="1" applyBorder="1" applyAlignment="1">
      <alignment horizontal="right"/>
    </xf>
    <xf numFmtId="0" fontId="21" fillId="24" borderId="50" xfId="0" applyFont="1" applyFill="1" applyBorder="1" applyAlignment="1">
      <alignment horizontal="center"/>
    </xf>
    <xf numFmtId="0" fontId="21" fillId="24" borderId="43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3" fontId="21" fillId="17" borderId="28" xfId="0" applyNumberFormat="1" applyFont="1" applyFill="1" applyBorder="1" applyAlignment="1">
      <alignment horizontal="right"/>
    </xf>
    <xf numFmtId="3" fontId="21" fillId="0" borderId="42" xfId="0" applyNumberFormat="1" applyFont="1" applyFill="1" applyBorder="1" applyAlignment="1">
      <alignment horizontal="right"/>
    </xf>
    <xf numFmtId="0" fontId="20" fillId="26" borderId="28" xfId="0" applyFont="1" applyFill="1" applyBorder="1" applyAlignment="1">
      <alignment/>
    </xf>
    <xf numFmtId="3" fontId="21" fillId="26" borderId="24" xfId="0" applyNumberFormat="1" applyFont="1" applyFill="1" applyBorder="1" applyAlignment="1">
      <alignment horizontal="right"/>
    </xf>
    <xf numFmtId="3" fontId="21" fillId="26" borderId="25" xfId="0" applyNumberFormat="1" applyFont="1" applyFill="1" applyBorder="1" applyAlignment="1">
      <alignment horizontal="right"/>
    </xf>
    <xf numFmtId="3" fontId="21" fillId="26" borderId="51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52" xfId="0" applyFont="1" applyBorder="1" applyAlignment="1">
      <alignment horizontal="center"/>
    </xf>
    <xf numFmtId="49" fontId="21" fillId="24" borderId="47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1" fillId="0" borderId="54" xfId="0" applyNumberFormat="1" applyFont="1" applyBorder="1" applyAlignment="1">
      <alignment horizontal="right"/>
    </xf>
    <xf numFmtId="3" fontId="21" fillId="0" borderId="55" xfId="0" applyNumberFormat="1" applyFont="1" applyBorder="1" applyAlignment="1">
      <alignment horizontal="right"/>
    </xf>
    <xf numFmtId="3" fontId="21" fillId="0" borderId="52" xfId="0" applyNumberFormat="1" applyFont="1" applyBorder="1" applyAlignment="1">
      <alignment horizontal="right"/>
    </xf>
    <xf numFmtId="3" fontId="21" fillId="0" borderId="52" xfId="0" applyNumberFormat="1" applyFont="1" applyFill="1" applyBorder="1" applyAlignment="1">
      <alignment horizontal="right"/>
    </xf>
    <xf numFmtId="3" fontId="21" fillId="17" borderId="53" xfId="0" applyNumberFormat="1" applyFont="1" applyFill="1" applyBorder="1" applyAlignment="1">
      <alignment horizontal="right"/>
    </xf>
    <xf numFmtId="49" fontId="21" fillId="24" borderId="21" xfId="0" applyNumberFormat="1" applyFont="1" applyFill="1" applyBorder="1" applyAlignment="1">
      <alignment/>
    </xf>
    <xf numFmtId="0" fontId="20" fillId="28" borderId="28" xfId="0" applyFont="1" applyFill="1" applyBorder="1" applyAlignment="1">
      <alignment horizontal="center"/>
    </xf>
    <xf numFmtId="49" fontId="21" fillId="28" borderId="25" xfId="0" applyNumberFormat="1" applyFont="1" applyFill="1" applyBorder="1" applyAlignment="1">
      <alignment/>
    </xf>
    <xf numFmtId="49" fontId="21" fillId="28" borderId="48" xfId="0" applyNumberFormat="1" applyFont="1" applyFill="1" applyBorder="1" applyAlignment="1">
      <alignment/>
    </xf>
    <xf numFmtId="3" fontId="21" fillId="28" borderId="25" xfId="0" applyNumberFormat="1" applyFont="1" applyFill="1" applyBorder="1" applyAlignment="1">
      <alignment/>
    </xf>
    <xf numFmtId="3" fontId="21" fillId="28" borderId="39" xfId="0" applyNumberFormat="1" applyFont="1" applyFill="1" applyBorder="1" applyAlignment="1">
      <alignment horizontal="right"/>
    </xf>
    <xf numFmtId="3" fontId="21" fillId="28" borderId="24" xfId="0" applyNumberFormat="1" applyFont="1" applyFill="1" applyBorder="1" applyAlignment="1">
      <alignment horizontal="right"/>
    </xf>
    <xf numFmtId="3" fontId="21" fillId="28" borderId="28" xfId="0" applyNumberFormat="1" applyFont="1" applyFill="1" applyBorder="1" applyAlignment="1">
      <alignment horizontal="right"/>
    </xf>
    <xf numFmtId="3" fontId="21" fillId="28" borderId="25" xfId="0" applyNumberFormat="1" applyFont="1" applyFill="1" applyBorder="1" applyAlignment="1">
      <alignment horizontal="right"/>
    </xf>
    <xf numFmtId="0" fontId="21" fillId="0" borderId="56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24" borderId="57" xfId="0" applyFont="1" applyFill="1" applyBorder="1" applyAlignment="1">
      <alignment horizontal="center"/>
    </xf>
    <xf numFmtId="0" fontId="21" fillId="24" borderId="58" xfId="0" applyFont="1" applyFill="1" applyBorder="1" applyAlignment="1">
      <alignment horizontal="center"/>
    </xf>
    <xf numFmtId="0" fontId="21" fillId="24" borderId="59" xfId="0" applyFont="1" applyFill="1" applyBorder="1" applyAlignment="1">
      <alignment horizontal="center"/>
    </xf>
    <xf numFmtId="0" fontId="21" fillId="0" borderId="47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24" borderId="5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R CJ a CP 2012 v1a" xfId="49"/>
    <cellStyle name="Normální 3" xfId="50"/>
    <cellStyle name="normální_R CJ a CP 2012 v1a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000\Local%20Settings\Temporary%20Internet%20Files\OLKB\uvzky_trf_11_2006_dleNS_V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"/>
      <sheetName val="2160"/>
      <sheetName val="2170"/>
      <sheetName val="2180"/>
      <sheetName val="2190"/>
      <sheetName val="2200"/>
      <sheetName val="2210"/>
      <sheetName val="2220"/>
      <sheetName val="2221"/>
      <sheetName val="2230"/>
      <sheetName val="2240"/>
      <sheetName val="2250"/>
      <sheetName val="2255"/>
      <sheetName val="2260"/>
      <sheetName val="2261"/>
      <sheetName val="2270"/>
      <sheetName val="2280"/>
      <sheetName val="2290"/>
      <sheetName val="2310"/>
      <sheetName val="2900_EO"/>
      <sheetName val="2930"/>
      <sheetName val="2970"/>
      <sheetName val="2900_Stud"/>
      <sheetName val="2900_ost"/>
      <sheetName val="2900_ost _2006"/>
      <sheetName val="2900_PTO"/>
      <sheetName val="prof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H58" sqref="H58"/>
    </sheetView>
  </sheetViews>
  <sheetFormatPr defaultColWidth="7.00390625" defaultRowHeight="12.75"/>
  <cols>
    <col min="1" max="1" width="5.8515625" style="18" customWidth="1"/>
    <col min="2" max="2" width="6.57421875" style="3" customWidth="1"/>
    <col min="3" max="3" width="31.28125" style="3" customWidth="1"/>
    <col min="4" max="4" width="15.00390625" style="3" customWidth="1"/>
    <col min="5" max="6" width="12.7109375" style="3" hidden="1" customWidth="1"/>
    <col min="7" max="7" width="13.8515625" style="3" hidden="1" customWidth="1"/>
    <col min="8" max="8" width="12.7109375" style="4" customWidth="1"/>
    <col min="9" max="9" width="12.7109375" style="3" customWidth="1"/>
    <col min="10" max="10" width="10.140625" style="3" customWidth="1"/>
    <col min="11" max="12" width="7.00390625" style="3" customWidth="1"/>
    <col min="13" max="13" width="15.28125" style="3" customWidth="1"/>
    <col min="14" max="14" width="11.421875" style="3" customWidth="1"/>
    <col min="15" max="16384" width="7.00390625" style="3" customWidth="1"/>
  </cols>
  <sheetData>
    <row r="2" spans="3:7" ht="12.75">
      <c r="C2" s="1" t="s">
        <v>85</v>
      </c>
      <c r="D2" s="1"/>
      <c r="G2" s="4"/>
    </row>
    <row r="3" spans="1:18" ht="13.5" customHeight="1">
      <c r="A3" s="2"/>
      <c r="C3" s="4"/>
      <c r="D3" s="4"/>
      <c r="I3" s="4" t="s">
        <v>71</v>
      </c>
      <c r="L3" s="5"/>
      <c r="M3" s="5"/>
      <c r="N3" s="5"/>
      <c r="O3" s="5"/>
      <c r="P3" s="5"/>
      <c r="Q3" s="5"/>
      <c r="R3" s="5"/>
    </row>
    <row r="4" spans="1:18" ht="13.5" customHeight="1">
      <c r="A4" s="2"/>
      <c r="C4" s="50" t="s">
        <v>86</v>
      </c>
      <c r="D4" s="50"/>
      <c r="I4" s="4"/>
      <c r="L4" s="5"/>
      <c r="M4" s="5"/>
      <c r="N4" s="5"/>
      <c r="O4" s="5"/>
      <c r="P4" s="5"/>
      <c r="Q4" s="5"/>
      <c r="R4" s="5"/>
    </row>
    <row r="5" spans="1:18" ht="13.5" customHeight="1" thickBot="1">
      <c r="A5" s="2"/>
      <c r="C5" s="4"/>
      <c r="D5" s="4"/>
      <c r="I5" s="4"/>
      <c r="L5" s="5"/>
      <c r="M5" s="5"/>
      <c r="N5" s="5"/>
      <c r="O5" s="5"/>
      <c r="P5" s="5"/>
      <c r="Q5" s="5"/>
      <c r="R5" s="5"/>
    </row>
    <row r="6" spans="1:18" ht="13.5" customHeight="1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  <c r="L6" s="5"/>
      <c r="M6" s="5"/>
      <c r="N6" s="5"/>
      <c r="O6" s="5"/>
      <c r="P6" s="5"/>
      <c r="Q6" s="5"/>
      <c r="R6" s="5"/>
    </row>
    <row r="7" spans="1:18" ht="10.5" customHeight="1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  <c r="L7" s="5"/>
      <c r="M7" s="5"/>
      <c r="N7" s="5"/>
      <c r="O7" s="5"/>
      <c r="P7" s="5"/>
      <c r="Q7" s="5"/>
      <c r="R7" s="5"/>
    </row>
    <row r="8" spans="1:18" ht="11.2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  <c r="L8" s="5"/>
      <c r="M8" s="5"/>
      <c r="N8" s="5"/>
      <c r="O8" s="5"/>
      <c r="P8" s="5"/>
      <c r="Q8" s="5"/>
      <c r="R8" s="5"/>
    </row>
    <row r="9" spans="1:18" ht="11.25" thickBot="1">
      <c r="A9" s="42" t="s">
        <v>76</v>
      </c>
      <c r="B9" s="39" t="s">
        <v>5</v>
      </c>
      <c r="C9" s="71"/>
      <c r="D9" s="69">
        <f>E9+F9+G9</f>
        <v>40137</v>
      </c>
      <c r="E9" s="67">
        <f>SUM(E10:E32)</f>
        <v>38344</v>
      </c>
      <c r="F9" s="32">
        <f>SUM(F10:F32)</f>
        <v>1340</v>
      </c>
      <c r="G9" s="33">
        <f>SUM(G10:G32)</f>
        <v>453</v>
      </c>
      <c r="H9" s="34">
        <f>SUM(H10:H32)</f>
        <v>0</v>
      </c>
      <c r="I9" s="41">
        <f>SUM(I10:I32)</f>
        <v>40137</v>
      </c>
      <c r="L9" s="5"/>
      <c r="M9" s="5"/>
      <c r="N9" s="5"/>
      <c r="O9" s="5"/>
      <c r="P9" s="5"/>
      <c r="Q9" s="5"/>
      <c r="R9" s="5"/>
    </row>
    <row r="10" spans="1:18" ht="10.5">
      <c r="A10" s="80">
        <v>1</v>
      </c>
      <c r="B10" s="83" t="s">
        <v>6</v>
      </c>
      <c r="C10" s="53" t="s">
        <v>7</v>
      </c>
      <c r="D10" s="75">
        <f aca="true" t="shared" si="0" ref="D10:D46">E10+F10+G10</f>
        <v>535</v>
      </c>
      <c r="E10" s="62">
        <v>400</v>
      </c>
      <c r="F10" s="25">
        <v>100</v>
      </c>
      <c r="G10" s="26">
        <v>35</v>
      </c>
      <c r="H10" s="27">
        <v>0</v>
      </c>
      <c r="I10" s="28">
        <f aca="true" t="shared" si="1" ref="I10:I33">E10+F10+G10+H10</f>
        <v>535</v>
      </c>
      <c r="K10" s="15"/>
      <c r="L10" s="5"/>
      <c r="M10" s="5"/>
      <c r="N10" s="5"/>
      <c r="O10" s="5"/>
      <c r="P10" s="5"/>
      <c r="Q10" s="5"/>
      <c r="R10" s="5"/>
    </row>
    <row r="11" spans="1:18" ht="10.5">
      <c r="A11" s="81">
        <v>2</v>
      </c>
      <c r="B11" s="84" t="s">
        <v>8</v>
      </c>
      <c r="C11" s="54" t="s">
        <v>9</v>
      </c>
      <c r="D11" s="76">
        <f t="shared" si="0"/>
        <v>702</v>
      </c>
      <c r="E11" s="63">
        <v>652</v>
      </c>
      <c r="F11" s="14">
        <v>50</v>
      </c>
      <c r="G11" s="19">
        <v>0</v>
      </c>
      <c r="H11" s="12">
        <v>0</v>
      </c>
      <c r="I11" s="13">
        <f t="shared" si="1"/>
        <v>702</v>
      </c>
      <c r="L11" s="5"/>
      <c r="M11" s="5"/>
      <c r="N11" s="5"/>
      <c r="O11" s="5"/>
      <c r="P11" s="5"/>
      <c r="Q11" s="5"/>
      <c r="R11" s="5"/>
    </row>
    <row r="12" spans="1:18" ht="10.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  <c r="L12" s="5"/>
      <c r="M12" s="5"/>
      <c r="N12" s="5"/>
      <c r="O12" s="5"/>
      <c r="P12" s="5"/>
      <c r="Q12" s="5"/>
      <c r="R12" s="5"/>
    </row>
    <row r="13" spans="1:18" ht="10.5">
      <c r="A13" s="81">
        <f t="shared" si="2"/>
        <v>4</v>
      </c>
      <c r="B13" s="84" t="s">
        <v>12</v>
      </c>
      <c r="C13" s="54" t="s">
        <v>13</v>
      </c>
      <c r="D13" s="76">
        <f t="shared" si="0"/>
        <v>180</v>
      </c>
      <c r="E13" s="63">
        <v>150</v>
      </c>
      <c r="F13" s="14">
        <v>30</v>
      </c>
      <c r="G13" s="19">
        <v>0</v>
      </c>
      <c r="H13" s="12">
        <v>0</v>
      </c>
      <c r="I13" s="13">
        <f t="shared" si="1"/>
        <v>180</v>
      </c>
      <c r="L13" s="5"/>
      <c r="M13" s="5"/>
      <c r="N13" s="5"/>
      <c r="O13" s="5"/>
      <c r="P13" s="5"/>
      <c r="Q13" s="5"/>
      <c r="R13" s="5"/>
    </row>
    <row r="14" spans="1:18" ht="10.5">
      <c r="A14" s="81">
        <f t="shared" si="2"/>
        <v>5</v>
      </c>
      <c r="B14" s="84" t="s">
        <v>14</v>
      </c>
      <c r="C14" s="54" t="s">
        <v>15</v>
      </c>
      <c r="D14" s="76">
        <f t="shared" si="0"/>
        <v>80</v>
      </c>
      <c r="E14" s="63">
        <v>80</v>
      </c>
      <c r="F14" s="14">
        <v>0</v>
      </c>
      <c r="G14" s="19">
        <v>0</v>
      </c>
      <c r="H14" s="12">
        <v>0</v>
      </c>
      <c r="I14" s="13">
        <f t="shared" si="1"/>
        <v>80</v>
      </c>
      <c r="L14" s="5"/>
      <c r="M14" s="5"/>
      <c r="N14" s="5"/>
      <c r="O14" s="5"/>
      <c r="P14" s="5"/>
      <c r="Q14" s="5"/>
      <c r="R14" s="5"/>
    </row>
    <row r="15" spans="1:18" ht="10.5">
      <c r="A15" s="81">
        <f t="shared" si="2"/>
        <v>6</v>
      </c>
      <c r="B15" s="84" t="s">
        <v>16</v>
      </c>
      <c r="C15" s="54" t="s">
        <v>17</v>
      </c>
      <c r="D15" s="76">
        <f t="shared" si="0"/>
        <v>50</v>
      </c>
      <c r="E15" s="63">
        <v>0</v>
      </c>
      <c r="F15" s="14">
        <v>50</v>
      </c>
      <c r="G15" s="19">
        <v>0</v>
      </c>
      <c r="H15" s="12">
        <v>0</v>
      </c>
      <c r="I15" s="13">
        <f t="shared" si="1"/>
        <v>50</v>
      </c>
      <c r="L15" s="5"/>
      <c r="M15" s="5"/>
      <c r="N15" s="5"/>
      <c r="O15" s="5"/>
      <c r="P15" s="5"/>
      <c r="Q15" s="5"/>
      <c r="R15" s="5"/>
    </row>
    <row r="16" spans="1:18" ht="10.5">
      <c r="A16" s="81">
        <f t="shared" si="2"/>
        <v>7</v>
      </c>
      <c r="B16" s="84" t="s">
        <v>18</v>
      </c>
      <c r="C16" s="54" t="s">
        <v>19</v>
      </c>
      <c r="D16" s="76">
        <f t="shared" si="0"/>
        <v>1126</v>
      </c>
      <c r="E16" s="63">
        <v>1059</v>
      </c>
      <c r="F16" s="14">
        <v>55</v>
      </c>
      <c r="G16" s="19">
        <v>12</v>
      </c>
      <c r="H16" s="12">
        <v>0</v>
      </c>
      <c r="I16" s="13">
        <f t="shared" si="1"/>
        <v>1126</v>
      </c>
      <c r="L16" s="5"/>
      <c r="M16" s="5"/>
      <c r="N16" s="5"/>
      <c r="O16" s="5"/>
      <c r="P16" s="5"/>
      <c r="Q16" s="5"/>
      <c r="R16" s="5"/>
    </row>
    <row r="17" spans="1:18" ht="10.5">
      <c r="A17" s="81">
        <v>8</v>
      </c>
      <c r="B17" s="84" t="s">
        <v>20</v>
      </c>
      <c r="C17" s="54" t="s">
        <v>21</v>
      </c>
      <c r="D17" s="76">
        <f t="shared" si="0"/>
        <v>17548</v>
      </c>
      <c r="E17" s="64">
        <v>16977</v>
      </c>
      <c r="F17" s="14">
        <v>270</v>
      </c>
      <c r="G17" s="19">
        <v>301</v>
      </c>
      <c r="H17" s="12">
        <v>0</v>
      </c>
      <c r="I17" s="13">
        <f t="shared" si="1"/>
        <v>17548</v>
      </c>
      <c r="L17" s="5"/>
      <c r="M17" s="5"/>
      <c r="N17" s="5"/>
      <c r="O17" s="5"/>
      <c r="P17" s="5"/>
      <c r="Q17" s="5"/>
      <c r="R17" s="5"/>
    </row>
    <row r="18" spans="1:18" ht="10.5">
      <c r="A18" s="81">
        <v>9</v>
      </c>
      <c r="B18" s="84" t="s">
        <v>22</v>
      </c>
      <c r="C18" s="54" t="s">
        <v>23</v>
      </c>
      <c r="D18" s="76">
        <f t="shared" si="0"/>
        <v>5881</v>
      </c>
      <c r="E18" s="65">
        <v>5711</v>
      </c>
      <c r="F18" s="16">
        <v>68</v>
      </c>
      <c r="G18" s="19">
        <v>102</v>
      </c>
      <c r="H18" s="12">
        <v>0</v>
      </c>
      <c r="I18" s="13">
        <f t="shared" si="1"/>
        <v>5881</v>
      </c>
      <c r="L18" s="5"/>
      <c r="M18" s="5"/>
      <c r="N18" s="5"/>
      <c r="O18" s="5"/>
      <c r="P18" s="5"/>
      <c r="Q18" s="5"/>
      <c r="R18" s="5"/>
    </row>
    <row r="19" spans="1:18" ht="10.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  <c r="L19" s="5"/>
      <c r="M19" s="5"/>
      <c r="N19" s="5"/>
      <c r="O19" s="5"/>
      <c r="P19" s="5"/>
      <c r="Q19" s="5"/>
      <c r="R19" s="5"/>
    </row>
    <row r="20" spans="1:18" ht="10.5">
      <c r="A20" s="81">
        <v>11</v>
      </c>
      <c r="B20" s="84" t="s">
        <v>24</v>
      </c>
      <c r="C20" s="54" t="s">
        <v>25</v>
      </c>
      <c r="D20" s="76">
        <f t="shared" si="0"/>
        <v>631</v>
      </c>
      <c r="E20" s="65">
        <v>513</v>
      </c>
      <c r="F20" s="16">
        <v>115</v>
      </c>
      <c r="G20" s="19">
        <v>3</v>
      </c>
      <c r="H20" s="12">
        <v>0</v>
      </c>
      <c r="I20" s="13">
        <f t="shared" si="1"/>
        <v>631</v>
      </c>
      <c r="L20" s="5"/>
      <c r="M20" s="5"/>
      <c r="N20" s="5"/>
      <c r="O20" s="5"/>
      <c r="P20" s="5"/>
      <c r="Q20" s="5"/>
      <c r="R20" s="5"/>
    </row>
    <row r="21" spans="1:18" ht="10.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>
        <v>0</v>
      </c>
      <c r="F21" s="16">
        <v>0</v>
      </c>
      <c r="G21" s="19">
        <v>0</v>
      </c>
      <c r="H21" s="12">
        <v>0</v>
      </c>
      <c r="I21" s="13">
        <f t="shared" si="1"/>
        <v>0</v>
      </c>
      <c r="L21" s="5"/>
      <c r="M21" s="5"/>
      <c r="N21" s="5"/>
      <c r="O21" s="5"/>
      <c r="P21" s="5"/>
      <c r="Q21" s="5"/>
      <c r="R21" s="5"/>
    </row>
    <row r="22" spans="1:18" ht="10.5">
      <c r="A22" s="81">
        <v>13</v>
      </c>
      <c r="B22" s="84" t="s">
        <v>26</v>
      </c>
      <c r="C22" s="54" t="s">
        <v>27</v>
      </c>
      <c r="D22" s="76">
        <f t="shared" si="0"/>
        <v>2</v>
      </c>
      <c r="E22" s="63">
        <v>2</v>
      </c>
      <c r="F22" s="14">
        <v>0</v>
      </c>
      <c r="G22" s="19">
        <v>0</v>
      </c>
      <c r="H22" s="12">
        <v>0</v>
      </c>
      <c r="I22" s="13">
        <f t="shared" si="1"/>
        <v>2</v>
      </c>
      <c r="L22" s="5"/>
      <c r="M22" s="5"/>
      <c r="N22" s="5"/>
      <c r="O22" s="5"/>
      <c r="P22" s="5"/>
      <c r="Q22" s="5"/>
      <c r="R22" s="5"/>
    </row>
    <row r="23" spans="1:18" ht="10.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  <c r="L23" s="5"/>
      <c r="M23" s="5"/>
      <c r="N23" s="5"/>
      <c r="O23" s="5"/>
      <c r="P23" s="5"/>
      <c r="Q23" s="5"/>
      <c r="R23" s="5"/>
    </row>
    <row r="24" spans="1:18" ht="10.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  <c r="L24" s="5"/>
      <c r="M24" s="5"/>
      <c r="N24" s="5"/>
      <c r="O24" s="5"/>
      <c r="P24" s="5"/>
      <c r="Q24" s="5"/>
      <c r="R24" s="5"/>
    </row>
    <row r="25" spans="1:9" ht="10.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</row>
    <row r="26" spans="1:9" ht="10.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</row>
    <row r="27" spans="1:9" ht="10.5">
      <c r="A27" s="81">
        <f t="shared" si="2"/>
        <v>18</v>
      </c>
      <c r="B27" s="84" t="s">
        <v>36</v>
      </c>
      <c r="C27" s="54" t="s">
        <v>37</v>
      </c>
      <c r="D27" s="76">
        <f t="shared" si="0"/>
        <v>4070</v>
      </c>
      <c r="E27" s="65">
        <v>3700</v>
      </c>
      <c r="F27" s="14">
        <v>370</v>
      </c>
      <c r="G27" s="19">
        <v>0</v>
      </c>
      <c r="H27" s="12">
        <v>0</v>
      </c>
      <c r="I27" s="13">
        <f t="shared" si="1"/>
        <v>4070</v>
      </c>
    </row>
    <row r="28" spans="1:9" ht="10.5">
      <c r="A28" s="81">
        <f t="shared" si="2"/>
        <v>19</v>
      </c>
      <c r="B28" s="84" t="s">
        <v>38</v>
      </c>
      <c r="C28" s="54" t="s">
        <v>39</v>
      </c>
      <c r="D28" s="76">
        <f t="shared" si="0"/>
        <v>1150</v>
      </c>
      <c r="E28" s="65">
        <v>1150</v>
      </c>
      <c r="F28" s="14">
        <v>0</v>
      </c>
      <c r="G28" s="19">
        <v>0</v>
      </c>
      <c r="H28" s="12">
        <v>0</v>
      </c>
      <c r="I28" s="13">
        <f t="shared" si="1"/>
        <v>1150</v>
      </c>
    </row>
    <row r="29" spans="1:9" ht="10.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</row>
    <row r="30" spans="1:9" ht="10.5">
      <c r="A30" s="81">
        <f t="shared" si="2"/>
        <v>21</v>
      </c>
      <c r="B30" s="84" t="s">
        <v>42</v>
      </c>
      <c r="C30" s="54" t="s">
        <v>43</v>
      </c>
      <c r="D30" s="76">
        <f t="shared" si="0"/>
        <v>0</v>
      </c>
      <c r="E30" s="63">
        <v>0</v>
      </c>
      <c r="F30" s="14">
        <v>0</v>
      </c>
      <c r="G30" s="19">
        <v>0</v>
      </c>
      <c r="H30" s="12">
        <v>0</v>
      </c>
      <c r="I30" s="13">
        <f t="shared" si="1"/>
        <v>0</v>
      </c>
    </row>
    <row r="31" spans="1:9" ht="10.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</row>
    <row r="32" spans="1:9" ht="11.25" thickBot="1">
      <c r="A32" s="82">
        <f t="shared" si="2"/>
        <v>23</v>
      </c>
      <c r="B32" s="86" t="s">
        <v>46</v>
      </c>
      <c r="C32" s="56" t="s">
        <v>47</v>
      </c>
      <c r="D32" s="77">
        <f t="shared" si="0"/>
        <v>8182</v>
      </c>
      <c r="E32" s="66">
        <v>7950</v>
      </c>
      <c r="F32" s="21">
        <v>232</v>
      </c>
      <c r="G32" s="22">
        <v>0</v>
      </c>
      <c r="H32" s="23">
        <v>0</v>
      </c>
      <c r="I32" s="24">
        <f t="shared" si="1"/>
        <v>8182</v>
      </c>
    </row>
    <row r="33" spans="1:9" ht="11.25" thickBot="1">
      <c r="A33" s="29" t="s">
        <v>77</v>
      </c>
      <c r="B33" s="30" t="s">
        <v>48</v>
      </c>
      <c r="C33" s="60"/>
      <c r="D33" s="69">
        <f t="shared" si="0"/>
        <v>40137</v>
      </c>
      <c r="E33" s="67">
        <f>SUM(E34:E45)</f>
        <v>38344</v>
      </c>
      <c r="F33" s="32">
        <f>SUM(F34:F45)</f>
        <v>1340</v>
      </c>
      <c r="G33" s="33">
        <f>SUM(G34:G45)</f>
        <v>453</v>
      </c>
      <c r="H33" s="34">
        <f>SUM(H34:H45)</f>
        <v>0</v>
      </c>
      <c r="I33" s="33">
        <f t="shared" si="1"/>
        <v>40137</v>
      </c>
    </row>
    <row r="34" spans="1:9" ht="10.5">
      <c r="A34" s="80">
        <v>1</v>
      </c>
      <c r="B34" s="83" t="s">
        <v>49</v>
      </c>
      <c r="C34" s="53" t="s">
        <v>50</v>
      </c>
      <c r="D34" s="75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aca="true" t="shared" si="3" ref="I34:I45">E34+F34+G34+H34</f>
        <v>0</v>
      </c>
    </row>
    <row r="35" spans="1:9" ht="10.5">
      <c r="A35" s="81">
        <f t="shared" si="2"/>
        <v>2</v>
      </c>
      <c r="B35" s="84" t="s">
        <v>51</v>
      </c>
      <c r="C35" s="54" t="s">
        <v>52</v>
      </c>
      <c r="D35" s="76">
        <f t="shared" si="0"/>
        <v>950</v>
      </c>
      <c r="E35" s="63">
        <v>0</v>
      </c>
      <c r="F35" s="14">
        <v>950</v>
      </c>
      <c r="G35" s="19">
        <v>0</v>
      </c>
      <c r="H35" s="12">
        <v>0</v>
      </c>
      <c r="I35" s="13">
        <f t="shared" si="3"/>
        <v>950</v>
      </c>
    </row>
    <row r="36" spans="1:9" ht="10.5">
      <c r="A36" s="81">
        <v>3</v>
      </c>
      <c r="B36" s="84" t="s">
        <v>53</v>
      </c>
      <c r="C36" s="54" t="s">
        <v>54</v>
      </c>
      <c r="D36" s="76">
        <f t="shared" si="0"/>
        <v>30</v>
      </c>
      <c r="E36" s="63">
        <v>0</v>
      </c>
      <c r="F36" s="14">
        <v>30</v>
      </c>
      <c r="G36" s="19">
        <v>0</v>
      </c>
      <c r="H36" s="12">
        <v>0</v>
      </c>
      <c r="I36" s="13">
        <f t="shared" si="3"/>
        <v>30</v>
      </c>
    </row>
    <row r="37" spans="1:9" ht="10.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3"/>
        <v>0</v>
      </c>
    </row>
    <row r="38" spans="1:9" ht="10.5">
      <c r="A38" s="81">
        <f t="shared" si="2"/>
        <v>5</v>
      </c>
      <c r="B38" s="84" t="s">
        <v>57</v>
      </c>
      <c r="C38" s="54" t="s">
        <v>33</v>
      </c>
      <c r="D38" s="76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3"/>
        <v>0</v>
      </c>
    </row>
    <row r="39" spans="1:9" ht="10.5">
      <c r="A39" s="81">
        <f t="shared" si="2"/>
        <v>6</v>
      </c>
      <c r="B39" s="84" t="s">
        <v>58</v>
      </c>
      <c r="C39" s="54" t="s">
        <v>59</v>
      </c>
      <c r="D39" s="76">
        <f t="shared" si="0"/>
        <v>160</v>
      </c>
      <c r="E39" s="63">
        <v>0</v>
      </c>
      <c r="F39" s="14">
        <v>160</v>
      </c>
      <c r="G39" s="19">
        <v>0</v>
      </c>
      <c r="H39" s="12">
        <v>0</v>
      </c>
      <c r="I39" s="13">
        <f t="shared" si="3"/>
        <v>160</v>
      </c>
    </row>
    <row r="40" spans="1:9" ht="10.5">
      <c r="A40" s="81">
        <f t="shared" si="2"/>
        <v>7</v>
      </c>
      <c r="B40" s="84" t="s">
        <v>60</v>
      </c>
      <c r="C40" s="54" t="s">
        <v>83</v>
      </c>
      <c r="D40" s="76">
        <f t="shared" si="0"/>
        <v>2000</v>
      </c>
      <c r="E40" s="63">
        <v>1800</v>
      </c>
      <c r="F40" s="14">
        <v>200</v>
      </c>
      <c r="G40" s="19">
        <v>0</v>
      </c>
      <c r="H40" s="12">
        <v>0</v>
      </c>
      <c r="I40" s="13">
        <f t="shared" si="3"/>
        <v>2000</v>
      </c>
    </row>
    <row r="41" spans="1:9" ht="10.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3"/>
        <v>0</v>
      </c>
    </row>
    <row r="42" spans="1:9" ht="10.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3"/>
        <v>0</v>
      </c>
    </row>
    <row r="43" spans="1:9" ht="10.5">
      <c r="A43" s="81">
        <f t="shared" si="2"/>
        <v>10</v>
      </c>
      <c r="B43" s="84" t="s">
        <v>65</v>
      </c>
      <c r="C43" s="54" t="s">
        <v>66</v>
      </c>
      <c r="D43" s="76">
        <f t="shared" si="0"/>
        <v>453</v>
      </c>
      <c r="E43" s="63">
        <v>0</v>
      </c>
      <c r="F43" s="14">
        <v>0</v>
      </c>
      <c r="G43" s="19">
        <v>453</v>
      </c>
      <c r="H43" s="12">
        <v>0</v>
      </c>
      <c r="I43" s="13">
        <f t="shared" si="3"/>
        <v>453</v>
      </c>
    </row>
    <row r="44" spans="1:9" ht="10.5">
      <c r="A44" s="81">
        <f t="shared" si="2"/>
        <v>11</v>
      </c>
      <c r="B44" s="84" t="s">
        <v>67</v>
      </c>
      <c r="C44" s="54" t="s">
        <v>68</v>
      </c>
      <c r="D44" s="76">
        <f t="shared" si="0"/>
        <v>36544</v>
      </c>
      <c r="E44" s="68">
        <v>36544</v>
      </c>
      <c r="F44" s="17">
        <v>0</v>
      </c>
      <c r="G44" s="19">
        <v>0</v>
      </c>
      <c r="H44" s="12">
        <v>0</v>
      </c>
      <c r="I44" s="13">
        <f t="shared" si="3"/>
        <v>36544</v>
      </c>
    </row>
    <row r="45" spans="1:9" ht="11.25" thickBot="1">
      <c r="A45" s="82">
        <f t="shared" si="2"/>
        <v>12</v>
      </c>
      <c r="B45" s="88">
        <v>720</v>
      </c>
      <c r="C45" s="57" t="s">
        <v>78</v>
      </c>
      <c r="D45" s="77">
        <f t="shared" si="0"/>
        <v>0</v>
      </c>
      <c r="E45" s="66">
        <v>0</v>
      </c>
      <c r="F45" s="21">
        <v>0</v>
      </c>
      <c r="G45" s="22">
        <v>0</v>
      </c>
      <c r="H45" s="23">
        <v>0</v>
      </c>
      <c r="I45" s="24">
        <f t="shared" si="3"/>
        <v>0</v>
      </c>
    </row>
    <row r="46" spans="1:9" ht="11.25" thickBot="1">
      <c r="A46" s="44">
        <f t="shared" si="2"/>
        <v>13</v>
      </c>
      <c r="B46" s="87" t="s">
        <v>69</v>
      </c>
      <c r="C46" s="58"/>
      <c r="D46" s="70">
        <f t="shared" si="0"/>
        <v>0</v>
      </c>
      <c r="E46" s="74">
        <f>E33-E9</f>
        <v>0</v>
      </c>
      <c r="F46" s="47">
        <f>F33-F9</f>
        <v>0</v>
      </c>
      <c r="G46" s="48">
        <f>G33-G9</f>
        <v>0</v>
      </c>
      <c r="H46" s="49">
        <f>H33-H9</f>
        <v>0</v>
      </c>
      <c r="I46" s="48">
        <f>I33-I9</f>
        <v>0</v>
      </c>
    </row>
    <row r="55" ht="10.5">
      <c r="F55" s="15"/>
    </row>
  </sheetData>
  <sheetProtection/>
  <mergeCells count="2">
    <mergeCell ref="A6:A7"/>
    <mergeCell ref="E6:F6"/>
  </mergeCells>
  <printOptions/>
  <pageMargins left="0.2362204724409449" right="0.1968503937007874" top="0.5905511811023623" bottom="0.5905511811023623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30.140625" style="0" customWidth="1"/>
    <col min="4" max="4" width="14.8515625" style="0" customWidth="1"/>
    <col min="5" max="5" width="14.28125" style="0" hidden="1" customWidth="1"/>
    <col min="6" max="6" width="12.00390625" style="0" hidden="1" customWidth="1"/>
    <col min="7" max="7" width="11.28125" style="0" hidden="1" customWidth="1"/>
    <col min="8" max="8" width="11.8515625" style="0" customWidth="1"/>
    <col min="9" max="9" width="12.281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99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6" t="s">
        <v>3</v>
      </c>
      <c r="D6" s="7" t="s">
        <v>87</v>
      </c>
      <c r="E6" s="183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10"/>
      <c r="D7" s="11"/>
      <c r="E7" s="9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38" t="s">
        <v>90</v>
      </c>
      <c r="D8" s="37">
        <v>1</v>
      </c>
      <c r="E8" s="36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40"/>
      <c r="D9" s="41">
        <v>35842</v>
      </c>
      <c r="E9" s="31">
        <f>SUM(E10:E32)</f>
        <v>0</v>
      </c>
      <c r="F9" s="32">
        <f>SUM(F10:F32)</f>
        <v>0</v>
      </c>
      <c r="G9" s="33">
        <f>SUM(G10:G32)</f>
        <v>0</v>
      </c>
      <c r="H9" s="34">
        <f>SUM(H10:H32)</f>
        <v>0</v>
      </c>
      <c r="I9" s="41">
        <v>35842</v>
      </c>
    </row>
    <row r="10" spans="1:10" ht="12.75">
      <c r="A10" s="80">
        <v>1</v>
      </c>
      <c r="B10" s="83" t="s">
        <v>6</v>
      </c>
      <c r="C10" s="117" t="s">
        <v>7</v>
      </c>
      <c r="D10" s="122">
        <v>1023</v>
      </c>
      <c r="E10" s="99"/>
      <c r="F10" s="25"/>
      <c r="G10" s="26"/>
      <c r="H10" s="27">
        <v>0</v>
      </c>
      <c r="I10" s="28">
        <v>1023</v>
      </c>
      <c r="J10" s="89"/>
    </row>
    <row r="11" spans="1:9" ht="12.75">
      <c r="A11" s="81">
        <v>2</v>
      </c>
      <c r="B11" s="84" t="s">
        <v>8</v>
      </c>
      <c r="C11" s="118" t="s">
        <v>9</v>
      </c>
      <c r="D11" s="123">
        <v>0</v>
      </c>
      <c r="E11" s="100"/>
      <c r="F11" s="14"/>
      <c r="G11" s="19"/>
      <c r="H11" s="12">
        <v>0</v>
      </c>
      <c r="I11" s="13">
        <f>E11+F11+G11+H11</f>
        <v>0</v>
      </c>
    </row>
    <row r="12" spans="1:9" ht="12.75">
      <c r="A12" s="81">
        <f aca="true" t="shared" si="0" ref="A12:A46">A11+1</f>
        <v>3</v>
      </c>
      <c r="B12" s="84" t="s">
        <v>10</v>
      </c>
      <c r="C12" s="118" t="s">
        <v>11</v>
      </c>
      <c r="D12" s="123">
        <v>0</v>
      </c>
      <c r="E12" s="100"/>
      <c r="F12" s="14"/>
      <c r="G12" s="19"/>
      <c r="H12" s="12">
        <v>0</v>
      </c>
      <c r="I12" s="13">
        <f>E12+F12+G12+H12</f>
        <v>0</v>
      </c>
    </row>
    <row r="13" spans="1:9" ht="12.75">
      <c r="A13" s="81">
        <f t="shared" si="0"/>
        <v>4</v>
      </c>
      <c r="B13" s="84" t="s">
        <v>12</v>
      </c>
      <c r="C13" s="118" t="s">
        <v>13</v>
      </c>
      <c r="D13" s="123">
        <v>50</v>
      </c>
      <c r="E13" s="100"/>
      <c r="F13" s="14"/>
      <c r="G13" s="19"/>
      <c r="H13" s="12">
        <v>0</v>
      </c>
      <c r="I13" s="13">
        <v>50</v>
      </c>
    </row>
    <row r="14" spans="1:9" ht="12.75">
      <c r="A14" s="81">
        <f t="shared" si="0"/>
        <v>5</v>
      </c>
      <c r="B14" s="84" t="s">
        <v>14</v>
      </c>
      <c r="C14" s="118" t="s">
        <v>15</v>
      </c>
      <c r="D14" s="123">
        <v>70</v>
      </c>
      <c r="E14" s="100"/>
      <c r="F14" s="14"/>
      <c r="G14" s="19"/>
      <c r="H14" s="12">
        <v>0</v>
      </c>
      <c r="I14" s="13">
        <v>70</v>
      </c>
    </row>
    <row r="15" spans="1:9" ht="12.75">
      <c r="A15" s="81">
        <f t="shared" si="0"/>
        <v>6</v>
      </c>
      <c r="B15" s="84" t="s">
        <v>16</v>
      </c>
      <c r="C15" s="118" t="s">
        <v>17</v>
      </c>
      <c r="D15" s="123">
        <v>0</v>
      </c>
      <c r="E15" s="100"/>
      <c r="F15" s="14"/>
      <c r="G15" s="19"/>
      <c r="H15" s="12">
        <v>0</v>
      </c>
      <c r="I15" s="13">
        <f>E15+F15+G15+H15</f>
        <v>0</v>
      </c>
    </row>
    <row r="16" spans="1:9" ht="12.75">
      <c r="A16" s="81">
        <f t="shared" si="0"/>
        <v>7</v>
      </c>
      <c r="B16" s="84" t="s">
        <v>18</v>
      </c>
      <c r="C16" s="118" t="s">
        <v>19</v>
      </c>
      <c r="D16" s="123">
        <v>950</v>
      </c>
      <c r="E16" s="100"/>
      <c r="F16" s="14"/>
      <c r="G16" s="19"/>
      <c r="H16" s="12">
        <v>0</v>
      </c>
      <c r="I16" s="13">
        <v>950</v>
      </c>
    </row>
    <row r="17" spans="1:11" ht="12.75">
      <c r="A17" s="81">
        <v>8</v>
      </c>
      <c r="B17" s="84" t="s">
        <v>20</v>
      </c>
      <c r="C17" s="118" t="s">
        <v>21</v>
      </c>
      <c r="D17" s="123">
        <v>16420</v>
      </c>
      <c r="E17" s="100"/>
      <c r="F17" s="14"/>
      <c r="G17" s="19"/>
      <c r="H17" s="12">
        <v>0</v>
      </c>
      <c r="I17" s="13">
        <v>16420</v>
      </c>
      <c r="K17" s="89"/>
    </row>
    <row r="18" spans="1:9" ht="12.75">
      <c r="A18" s="81">
        <v>9</v>
      </c>
      <c r="B18" s="84" t="s">
        <v>22</v>
      </c>
      <c r="C18" s="118" t="s">
        <v>23</v>
      </c>
      <c r="D18" s="123">
        <v>5890</v>
      </c>
      <c r="E18" s="101"/>
      <c r="F18" s="16"/>
      <c r="G18" s="19"/>
      <c r="H18" s="12">
        <v>0</v>
      </c>
      <c r="I18" s="13">
        <v>5890</v>
      </c>
    </row>
    <row r="19" spans="1:9" ht="12.75">
      <c r="A19" s="81">
        <v>10</v>
      </c>
      <c r="B19" s="84" t="s">
        <v>82</v>
      </c>
      <c r="C19" s="118" t="s">
        <v>84</v>
      </c>
      <c r="D19" s="123">
        <v>50</v>
      </c>
      <c r="E19" s="101"/>
      <c r="F19" s="16"/>
      <c r="G19" s="19"/>
      <c r="H19" s="12">
        <v>0</v>
      </c>
      <c r="I19" s="13">
        <v>50</v>
      </c>
    </row>
    <row r="20" spans="1:9" ht="12.75">
      <c r="A20" s="81">
        <v>11</v>
      </c>
      <c r="B20" s="84" t="s">
        <v>24</v>
      </c>
      <c r="C20" s="118" t="s">
        <v>25</v>
      </c>
      <c r="D20" s="123">
        <v>164</v>
      </c>
      <c r="E20" s="101"/>
      <c r="F20" s="16"/>
      <c r="G20" s="19"/>
      <c r="H20" s="12">
        <v>0</v>
      </c>
      <c r="I20" s="13">
        <v>164</v>
      </c>
    </row>
    <row r="21" spans="1:9" ht="12.75">
      <c r="A21" s="81">
        <v>12</v>
      </c>
      <c r="B21" s="85" t="s">
        <v>70</v>
      </c>
      <c r="C21" s="118" t="s">
        <v>72</v>
      </c>
      <c r="D21" s="123">
        <v>70</v>
      </c>
      <c r="E21" s="101"/>
      <c r="F21" s="16"/>
      <c r="G21" s="19"/>
      <c r="H21" s="12">
        <v>0</v>
      </c>
      <c r="I21" s="13">
        <v>70</v>
      </c>
    </row>
    <row r="22" spans="1:9" ht="12.75">
      <c r="A22" s="81">
        <v>13</v>
      </c>
      <c r="B22" s="84" t="s">
        <v>26</v>
      </c>
      <c r="C22" s="118" t="s">
        <v>27</v>
      </c>
      <c r="D22" s="123">
        <v>3</v>
      </c>
      <c r="E22" s="100"/>
      <c r="F22" s="14"/>
      <c r="G22" s="19"/>
      <c r="H22" s="12">
        <v>0</v>
      </c>
      <c r="I22" s="13">
        <v>3</v>
      </c>
    </row>
    <row r="23" spans="1:9" ht="12.75">
      <c r="A23" s="81">
        <f t="shared" si="0"/>
        <v>14</v>
      </c>
      <c r="B23" s="84" t="s">
        <v>28</v>
      </c>
      <c r="C23" s="118" t="s">
        <v>29</v>
      </c>
      <c r="D23" s="123">
        <v>0</v>
      </c>
      <c r="E23" s="100"/>
      <c r="F23" s="14"/>
      <c r="G23" s="19"/>
      <c r="H23" s="12">
        <v>0</v>
      </c>
      <c r="I23" s="13">
        <f>E23+F23+G23+H23</f>
        <v>0</v>
      </c>
    </row>
    <row r="24" spans="1:9" ht="12.75">
      <c r="A24" s="81">
        <f t="shared" si="0"/>
        <v>15</v>
      </c>
      <c r="B24" s="84" t="s">
        <v>30</v>
      </c>
      <c r="C24" s="118" t="s">
        <v>31</v>
      </c>
      <c r="D24" s="123">
        <v>0</v>
      </c>
      <c r="E24" s="100"/>
      <c r="F24" s="14"/>
      <c r="G24" s="19"/>
      <c r="H24" s="12">
        <v>0</v>
      </c>
      <c r="I24" s="13">
        <f>E24+F24+G24+H24</f>
        <v>0</v>
      </c>
    </row>
    <row r="25" spans="1:9" ht="12.75">
      <c r="A25" s="81">
        <f t="shared" si="0"/>
        <v>16</v>
      </c>
      <c r="B25" s="84" t="s">
        <v>32</v>
      </c>
      <c r="C25" s="118" t="s">
        <v>33</v>
      </c>
      <c r="D25" s="123">
        <v>0</v>
      </c>
      <c r="E25" s="100"/>
      <c r="F25" s="14"/>
      <c r="G25" s="19"/>
      <c r="H25" s="12">
        <v>0</v>
      </c>
      <c r="I25" s="13">
        <f>E25+F25+G25+H25</f>
        <v>0</v>
      </c>
    </row>
    <row r="26" spans="1:9" ht="12.75">
      <c r="A26" s="81">
        <f t="shared" si="0"/>
        <v>17</v>
      </c>
      <c r="B26" s="84" t="s">
        <v>34</v>
      </c>
      <c r="C26" s="118" t="s">
        <v>35</v>
      </c>
      <c r="D26" s="123">
        <v>0</v>
      </c>
      <c r="E26" s="100"/>
      <c r="F26" s="14"/>
      <c r="G26" s="19"/>
      <c r="H26" s="12">
        <v>0</v>
      </c>
      <c r="I26" s="13">
        <f>E26+F26+G26+H26</f>
        <v>0</v>
      </c>
    </row>
    <row r="27" spans="1:9" ht="12.75">
      <c r="A27" s="81">
        <f t="shared" si="0"/>
        <v>18</v>
      </c>
      <c r="B27" s="84" t="s">
        <v>36</v>
      </c>
      <c r="C27" s="118" t="s">
        <v>37</v>
      </c>
      <c r="D27" s="123">
        <v>28</v>
      </c>
      <c r="E27" s="101"/>
      <c r="F27" s="14"/>
      <c r="G27" s="19"/>
      <c r="H27" s="12">
        <v>0</v>
      </c>
      <c r="I27" s="13">
        <v>28</v>
      </c>
    </row>
    <row r="28" spans="1:9" ht="12.75">
      <c r="A28" s="81">
        <f t="shared" si="0"/>
        <v>19</v>
      </c>
      <c r="B28" s="84" t="s">
        <v>38</v>
      </c>
      <c r="C28" s="118" t="s">
        <v>39</v>
      </c>
      <c r="D28" s="123">
        <v>10810</v>
      </c>
      <c r="E28" s="101"/>
      <c r="F28" s="14"/>
      <c r="G28" s="19"/>
      <c r="H28" s="12">
        <v>0</v>
      </c>
      <c r="I28" s="13">
        <v>10810</v>
      </c>
    </row>
    <row r="29" spans="1:9" ht="12.75">
      <c r="A29" s="81">
        <f t="shared" si="0"/>
        <v>20</v>
      </c>
      <c r="B29" s="84" t="s">
        <v>40</v>
      </c>
      <c r="C29" s="119" t="s">
        <v>41</v>
      </c>
      <c r="D29" s="123">
        <v>0</v>
      </c>
      <c r="E29" s="100"/>
      <c r="F29" s="14"/>
      <c r="G29" s="19"/>
      <c r="H29" s="12">
        <v>0</v>
      </c>
      <c r="I29" s="13">
        <f>E29+F29+G29+H29</f>
        <v>0</v>
      </c>
    </row>
    <row r="30" spans="1:9" ht="12.75">
      <c r="A30" s="81">
        <f t="shared" si="0"/>
        <v>21</v>
      </c>
      <c r="B30" s="84" t="s">
        <v>42</v>
      </c>
      <c r="C30" s="118" t="s">
        <v>43</v>
      </c>
      <c r="D30" s="123">
        <v>40</v>
      </c>
      <c r="E30" s="100"/>
      <c r="F30" s="14"/>
      <c r="G30" s="19"/>
      <c r="H30" s="12">
        <v>0</v>
      </c>
      <c r="I30" s="13">
        <v>40</v>
      </c>
    </row>
    <row r="31" spans="1:9" ht="12.75">
      <c r="A31" s="81">
        <f t="shared" si="0"/>
        <v>22</v>
      </c>
      <c r="B31" s="84" t="s">
        <v>44</v>
      </c>
      <c r="C31" s="118" t="s">
        <v>45</v>
      </c>
      <c r="D31" s="123">
        <v>0</v>
      </c>
      <c r="E31" s="100"/>
      <c r="F31" s="14"/>
      <c r="G31" s="19"/>
      <c r="H31" s="12">
        <v>0</v>
      </c>
      <c r="I31" s="13">
        <f>E31+F31+G31+H31</f>
        <v>0</v>
      </c>
    </row>
    <row r="32" spans="1:9" ht="13.5" thickBot="1">
      <c r="A32" s="82">
        <f t="shared" si="0"/>
        <v>23</v>
      </c>
      <c r="B32" s="86" t="s">
        <v>46</v>
      </c>
      <c r="C32" s="120" t="s">
        <v>47</v>
      </c>
      <c r="D32" s="124">
        <v>275</v>
      </c>
      <c r="E32" s="102"/>
      <c r="F32" s="21"/>
      <c r="G32" s="22"/>
      <c r="H32" s="23">
        <v>0</v>
      </c>
      <c r="I32" s="24">
        <v>275</v>
      </c>
    </row>
    <row r="33" spans="1:9" ht="13.5" thickBot="1">
      <c r="A33" s="29" t="s">
        <v>77</v>
      </c>
      <c r="B33" s="30" t="s">
        <v>48</v>
      </c>
      <c r="C33" s="103"/>
      <c r="D33" s="33">
        <v>35842</v>
      </c>
      <c r="E33" s="31">
        <f>SUM(E34:E45)</f>
        <v>0</v>
      </c>
      <c r="F33" s="32">
        <f>SUM(F34:F45)</f>
        <v>0</v>
      </c>
      <c r="G33" s="33">
        <f>SUM(G34:G45)</f>
        <v>0</v>
      </c>
      <c r="H33" s="34">
        <f>SUM(H34:H45)</f>
        <v>0</v>
      </c>
      <c r="I33" s="33">
        <f>I34+I35+I36+I37+I38+I39+I40+I41+I42+I43+I44+I45</f>
        <v>35842</v>
      </c>
    </row>
    <row r="34" spans="1:9" ht="12.75">
      <c r="A34" s="80">
        <v>1</v>
      </c>
      <c r="B34" s="83" t="s">
        <v>49</v>
      </c>
      <c r="C34" s="117" t="s">
        <v>50</v>
      </c>
      <c r="D34" s="122">
        <v>0</v>
      </c>
      <c r="E34" s="99"/>
      <c r="F34" s="25"/>
      <c r="G34" s="26"/>
      <c r="H34" s="27">
        <v>0</v>
      </c>
      <c r="I34" s="28">
        <f>E34+F34+G34+H34</f>
        <v>0</v>
      </c>
    </row>
    <row r="35" spans="1:9" ht="12.75">
      <c r="A35" s="81">
        <f t="shared" si="0"/>
        <v>2</v>
      </c>
      <c r="B35" s="84" t="s">
        <v>51</v>
      </c>
      <c r="C35" s="118" t="s">
        <v>52</v>
      </c>
      <c r="D35" s="123">
        <v>900</v>
      </c>
      <c r="E35" s="100"/>
      <c r="F35" s="14"/>
      <c r="G35" s="19"/>
      <c r="H35" s="12">
        <v>0</v>
      </c>
      <c r="I35" s="13">
        <v>900</v>
      </c>
    </row>
    <row r="36" spans="1:9" ht="12.75">
      <c r="A36" s="81">
        <v>3</v>
      </c>
      <c r="B36" s="84" t="s">
        <v>53</v>
      </c>
      <c r="C36" s="118" t="s">
        <v>54</v>
      </c>
      <c r="D36" s="123">
        <v>0</v>
      </c>
      <c r="E36" s="100"/>
      <c r="F36" s="14"/>
      <c r="G36" s="19"/>
      <c r="H36" s="12">
        <v>0</v>
      </c>
      <c r="I36" s="13">
        <f>E36+F36+G36+H36</f>
        <v>0</v>
      </c>
    </row>
    <row r="37" spans="1:9" ht="12.75">
      <c r="A37" s="81">
        <f t="shared" si="0"/>
        <v>4</v>
      </c>
      <c r="B37" s="84" t="s">
        <v>55</v>
      </c>
      <c r="C37" s="118" t="s">
        <v>56</v>
      </c>
      <c r="D37" s="123">
        <v>0</v>
      </c>
      <c r="E37" s="100"/>
      <c r="F37" s="14"/>
      <c r="G37" s="19"/>
      <c r="H37" s="12">
        <v>0</v>
      </c>
      <c r="I37" s="13">
        <f>E37+F37+G37+H37</f>
        <v>0</v>
      </c>
    </row>
    <row r="38" spans="1:9" ht="12.75">
      <c r="A38" s="81">
        <f t="shared" si="0"/>
        <v>5</v>
      </c>
      <c r="B38" s="84" t="s">
        <v>57</v>
      </c>
      <c r="C38" s="118" t="s">
        <v>33</v>
      </c>
      <c r="D38" s="123">
        <v>450</v>
      </c>
      <c r="E38" s="100"/>
      <c r="F38" s="14"/>
      <c r="G38" s="19"/>
      <c r="H38" s="12">
        <v>0</v>
      </c>
      <c r="I38" s="13">
        <v>450</v>
      </c>
    </row>
    <row r="39" spans="1:9" ht="12.75">
      <c r="A39" s="81">
        <f t="shared" si="0"/>
        <v>6</v>
      </c>
      <c r="B39" s="84" t="s">
        <v>58</v>
      </c>
      <c r="C39" s="118" t="s">
        <v>59</v>
      </c>
      <c r="D39" s="123">
        <v>0</v>
      </c>
      <c r="E39" s="100"/>
      <c r="F39" s="14"/>
      <c r="G39" s="19"/>
      <c r="H39" s="12">
        <v>0</v>
      </c>
      <c r="I39" s="13">
        <f>E39+F39+G39+H39</f>
        <v>0</v>
      </c>
    </row>
    <row r="40" spans="1:9" ht="12.75">
      <c r="A40" s="81">
        <f t="shared" si="0"/>
        <v>7</v>
      </c>
      <c r="B40" s="84" t="s">
        <v>60</v>
      </c>
      <c r="C40" s="118" t="s">
        <v>83</v>
      </c>
      <c r="D40" s="123">
        <v>10850</v>
      </c>
      <c r="E40" s="100"/>
      <c r="F40" s="14"/>
      <c r="G40" s="19"/>
      <c r="H40" s="12">
        <v>0</v>
      </c>
      <c r="I40" s="13">
        <v>10850</v>
      </c>
    </row>
    <row r="41" spans="1:9" ht="12.75">
      <c r="A41" s="81">
        <v>8</v>
      </c>
      <c r="B41" s="84" t="s">
        <v>61</v>
      </c>
      <c r="C41" s="118" t="s">
        <v>62</v>
      </c>
      <c r="D41" s="123">
        <v>0</v>
      </c>
      <c r="E41" s="100"/>
      <c r="F41" s="14"/>
      <c r="G41" s="19"/>
      <c r="H41" s="12">
        <v>0</v>
      </c>
      <c r="I41" s="13">
        <f>E41+F41+G41+H41</f>
        <v>0</v>
      </c>
    </row>
    <row r="42" spans="1:9" ht="12.75">
      <c r="A42" s="81">
        <f t="shared" si="0"/>
        <v>9</v>
      </c>
      <c r="B42" s="84" t="s">
        <v>63</v>
      </c>
      <c r="C42" s="118" t="s">
        <v>64</v>
      </c>
      <c r="D42" s="123">
        <v>0</v>
      </c>
      <c r="E42" s="100"/>
      <c r="F42" s="14"/>
      <c r="G42" s="19"/>
      <c r="H42" s="12">
        <v>0</v>
      </c>
      <c r="I42" s="13">
        <f>E42+F42+G42+H42</f>
        <v>0</v>
      </c>
    </row>
    <row r="43" spans="1:9" ht="12.75">
      <c r="A43" s="81">
        <f t="shared" si="0"/>
        <v>10</v>
      </c>
      <c r="B43" s="84" t="s">
        <v>65</v>
      </c>
      <c r="C43" s="118" t="s">
        <v>66</v>
      </c>
      <c r="D43" s="123">
        <v>0</v>
      </c>
      <c r="E43" s="100"/>
      <c r="F43" s="14"/>
      <c r="G43" s="19"/>
      <c r="H43" s="12">
        <v>0</v>
      </c>
      <c r="I43" s="13">
        <f>E43+F43+G43+H43</f>
        <v>0</v>
      </c>
    </row>
    <row r="44" spans="1:9" ht="12.75">
      <c r="A44" s="81">
        <f t="shared" si="0"/>
        <v>11</v>
      </c>
      <c r="B44" s="84" t="s">
        <v>67</v>
      </c>
      <c r="C44" s="118" t="s">
        <v>68</v>
      </c>
      <c r="D44" s="123">
        <v>23462</v>
      </c>
      <c r="E44" s="104"/>
      <c r="F44" s="17"/>
      <c r="G44" s="19"/>
      <c r="H44" s="12">
        <v>0</v>
      </c>
      <c r="I44" s="13">
        <v>23462</v>
      </c>
    </row>
    <row r="45" spans="1:9" ht="13.5" thickBot="1">
      <c r="A45" s="82">
        <f t="shared" si="0"/>
        <v>12</v>
      </c>
      <c r="B45" s="88">
        <v>720</v>
      </c>
      <c r="C45" s="121" t="s">
        <v>78</v>
      </c>
      <c r="D45" s="124">
        <v>180</v>
      </c>
      <c r="E45" s="105"/>
      <c r="F45" s="21"/>
      <c r="G45" s="106"/>
      <c r="H45" s="23">
        <v>0</v>
      </c>
      <c r="I45" s="24">
        <v>180</v>
      </c>
    </row>
    <row r="46" spans="1:9" ht="13.5" thickBot="1">
      <c r="A46" s="44">
        <f t="shared" si="0"/>
        <v>13</v>
      </c>
      <c r="B46" s="87" t="s">
        <v>69</v>
      </c>
      <c r="C46" s="45"/>
      <c r="D46" s="126">
        <v>0</v>
      </c>
      <c r="E46" s="46">
        <f>E33-E9</f>
        <v>0</v>
      </c>
      <c r="F46" s="47">
        <f>F33-F9</f>
        <v>0</v>
      </c>
      <c r="G46" s="48">
        <f>G33-G9</f>
        <v>0</v>
      </c>
      <c r="H46" s="49">
        <f>H33-H9</f>
        <v>0</v>
      </c>
      <c r="I46" s="48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421875" style="0" customWidth="1"/>
    <col min="2" max="2" width="4.8515625" style="0" customWidth="1"/>
    <col min="3" max="3" width="29.421875" style="0" customWidth="1"/>
    <col min="4" max="4" width="14.28125" style="0" customWidth="1"/>
    <col min="5" max="5" width="13.28125" style="0" hidden="1" customWidth="1"/>
    <col min="6" max="6" width="11.7109375" style="0" hidden="1" customWidth="1"/>
    <col min="7" max="7" width="13.7109375" style="0" hidden="1" customWidth="1"/>
    <col min="8" max="8" width="12.421875" style="0" customWidth="1"/>
    <col min="9" max="9" width="12.1406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100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6" t="s">
        <v>3</v>
      </c>
      <c r="D6" s="7" t="s">
        <v>87</v>
      </c>
      <c r="E6" s="183" t="s">
        <v>0</v>
      </c>
      <c r="F6" s="182"/>
      <c r="G6" s="7" t="s">
        <v>80</v>
      </c>
      <c r="H6" s="59" t="s">
        <v>89</v>
      </c>
      <c r="I6" s="7" t="s">
        <v>1</v>
      </c>
    </row>
    <row r="7" spans="1:9" ht="12.75">
      <c r="A7" s="180"/>
      <c r="B7" s="11"/>
      <c r="C7" s="10"/>
      <c r="D7" s="11"/>
      <c r="E7" s="9" t="s">
        <v>79</v>
      </c>
      <c r="F7" s="8" t="s">
        <v>4</v>
      </c>
      <c r="G7" s="11" t="s">
        <v>81</v>
      </c>
      <c r="H7" s="51" t="s">
        <v>88</v>
      </c>
      <c r="I7" s="11"/>
    </row>
    <row r="8" spans="1:9" ht="13.5" thickBot="1">
      <c r="A8" s="78" t="s">
        <v>75</v>
      </c>
      <c r="B8" s="79" t="s">
        <v>73</v>
      </c>
      <c r="C8" s="38" t="s">
        <v>90</v>
      </c>
      <c r="D8" s="37">
        <v>1</v>
      </c>
      <c r="E8" s="36">
        <v>1</v>
      </c>
      <c r="F8" s="35">
        <v>2</v>
      </c>
      <c r="G8" s="37">
        <v>3</v>
      </c>
      <c r="H8" s="52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40"/>
      <c r="D9" s="131">
        <f>D10+D11+D12+D13+D14+D15+D16+D17+D18+D19+D20+D28</f>
        <v>18893</v>
      </c>
      <c r="E9" s="31">
        <f>SUM(E10:E32)</f>
        <v>0</v>
      </c>
      <c r="F9" s="32">
        <f>SUM(F10:F32)</f>
        <v>0</v>
      </c>
      <c r="G9" s="33">
        <f>SUM(G10:G32)</f>
        <v>0</v>
      </c>
      <c r="H9" s="135">
        <f>SUM(H10:H32)</f>
        <v>1107</v>
      </c>
      <c r="I9" s="33">
        <f>D9+H9</f>
        <v>20000</v>
      </c>
    </row>
    <row r="10" spans="1:9" ht="12.75">
      <c r="A10" s="80">
        <v>1</v>
      </c>
      <c r="B10" s="83" t="s">
        <v>6</v>
      </c>
      <c r="C10" s="117" t="s">
        <v>7</v>
      </c>
      <c r="D10" s="127" t="s">
        <v>101</v>
      </c>
      <c r="E10" s="99"/>
      <c r="F10" s="25"/>
      <c r="G10" s="26"/>
      <c r="H10" s="132">
        <v>25</v>
      </c>
      <c r="I10" s="144">
        <f aca="true" t="shared" si="0" ref="I10:I32">D10+H10</f>
        <v>3025</v>
      </c>
    </row>
    <row r="11" spans="1:9" ht="12.75">
      <c r="A11" s="81">
        <v>2</v>
      </c>
      <c r="B11" s="84" t="s">
        <v>8</v>
      </c>
      <c r="C11" s="118" t="s">
        <v>9</v>
      </c>
      <c r="D11" s="128" t="s">
        <v>102</v>
      </c>
      <c r="E11" s="100"/>
      <c r="F11" s="14"/>
      <c r="G11" s="19"/>
      <c r="H11" s="133"/>
      <c r="I11" s="145">
        <f t="shared" si="0"/>
        <v>0</v>
      </c>
    </row>
    <row r="12" spans="1:9" ht="12.75">
      <c r="A12" s="81">
        <f aca="true" t="shared" si="1" ref="A12:A46">A11+1</f>
        <v>3</v>
      </c>
      <c r="B12" s="84" t="s">
        <v>10</v>
      </c>
      <c r="C12" s="118" t="s">
        <v>11</v>
      </c>
      <c r="D12" s="128" t="s">
        <v>103</v>
      </c>
      <c r="E12" s="100"/>
      <c r="F12" s="14"/>
      <c r="G12" s="19"/>
      <c r="H12" s="133">
        <v>660</v>
      </c>
      <c r="I12" s="145">
        <f t="shared" si="0"/>
        <v>1000</v>
      </c>
    </row>
    <row r="13" spans="1:9" ht="12.75">
      <c r="A13" s="81">
        <f t="shared" si="1"/>
        <v>4</v>
      </c>
      <c r="B13" s="84" t="s">
        <v>12</v>
      </c>
      <c r="C13" s="118" t="s">
        <v>13</v>
      </c>
      <c r="D13" s="128" t="s">
        <v>104</v>
      </c>
      <c r="E13" s="100"/>
      <c r="F13" s="14"/>
      <c r="G13" s="19"/>
      <c r="H13" s="133">
        <v>6</v>
      </c>
      <c r="I13" s="145">
        <f t="shared" si="0"/>
        <v>41</v>
      </c>
    </row>
    <row r="14" spans="1:9" ht="12.75">
      <c r="A14" s="81">
        <f t="shared" si="1"/>
        <v>5</v>
      </c>
      <c r="B14" s="84" t="s">
        <v>14</v>
      </c>
      <c r="C14" s="118" t="s">
        <v>15</v>
      </c>
      <c r="D14" s="128" t="s">
        <v>105</v>
      </c>
      <c r="E14" s="100"/>
      <c r="F14" s="14"/>
      <c r="G14" s="19"/>
      <c r="H14" s="133">
        <v>6</v>
      </c>
      <c r="I14" s="145">
        <f t="shared" si="0"/>
        <v>106</v>
      </c>
    </row>
    <row r="15" spans="1:9" ht="12.75">
      <c r="A15" s="81">
        <f t="shared" si="1"/>
        <v>6</v>
      </c>
      <c r="B15" s="84" t="s">
        <v>16</v>
      </c>
      <c r="C15" s="118" t="s">
        <v>17</v>
      </c>
      <c r="D15" s="128" t="s">
        <v>106</v>
      </c>
      <c r="E15" s="100"/>
      <c r="F15" s="14"/>
      <c r="G15" s="19"/>
      <c r="H15" s="133">
        <v>5</v>
      </c>
      <c r="I15" s="145">
        <f t="shared" si="0"/>
        <v>10</v>
      </c>
    </row>
    <row r="16" spans="1:9" ht="12.75">
      <c r="A16" s="81">
        <f t="shared" si="1"/>
        <v>7</v>
      </c>
      <c r="B16" s="84" t="s">
        <v>18</v>
      </c>
      <c r="C16" s="118" t="s">
        <v>19</v>
      </c>
      <c r="D16" s="128" t="s">
        <v>107</v>
      </c>
      <c r="E16" s="100"/>
      <c r="F16" s="14"/>
      <c r="G16" s="19"/>
      <c r="H16" s="133">
        <v>5</v>
      </c>
      <c r="I16" s="145">
        <f t="shared" si="0"/>
        <v>6505</v>
      </c>
    </row>
    <row r="17" spans="1:9" ht="12.75">
      <c r="A17" s="81">
        <v>8</v>
      </c>
      <c r="B17" s="84" t="s">
        <v>20</v>
      </c>
      <c r="C17" s="118" t="s">
        <v>21</v>
      </c>
      <c r="D17" s="128" t="s">
        <v>108</v>
      </c>
      <c r="E17" s="100"/>
      <c r="F17" s="14"/>
      <c r="G17" s="19"/>
      <c r="H17" s="133">
        <v>300</v>
      </c>
      <c r="I17" s="145">
        <f t="shared" si="0"/>
        <v>6464</v>
      </c>
    </row>
    <row r="18" spans="1:9" ht="12.75">
      <c r="A18" s="81">
        <v>9</v>
      </c>
      <c r="B18" s="84" t="s">
        <v>22</v>
      </c>
      <c r="C18" s="118" t="s">
        <v>23</v>
      </c>
      <c r="D18" s="128" t="s">
        <v>109</v>
      </c>
      <c r="E18" s="101"/>
      <c r="F18" s="16"/>
      <c r="G18" s="19"/>
      <c r="H18" s="133">
        <v>100</v>
      </c>
      <c r="I18" s="145">
        <f t="shared" si="0"/>
        <v>2196</v>
      </c>
    </row>
    <row r="19" spans="1:9" ht="12.75">
      <c r="A19" s="81">
        <v>10</v>
      </c>
      <c r="B19" s="84" t="s">
        <v>82</v>
      </c>
      <c r="C19" s="118" t="s">
        <v>84</v>
      </c>
      <c r="D19" s="128" t="s">
        <v>102</v>
      </c>
      <c r="E19" s="101"/>
      <c r="F19" s="16"/>
      <c r="G19" s="19"/>
      <c r="H19" s="133">
        <v>0</v>
      </c>
      <c r="I19" s="145">
        <f t="shared" si="0"/>
        <v>0</v>
      </c>
    </row>
    <row r="20" spans="1:9" ht="12.75">
      <c r="A20" s="81">
        <v>11</v>
      </c>
      <c r="B20" s="84" t="s">
        <v>24</v>
      </c>
      <c r="C20" s="118" t="s">
        <v>25</v>
      </c>
      <c r="D20" s="128" t="s">
        <v>110</v>
      </c>
      <c r="E20" s="101"/>
      <c r="F20" s="16"/>
      <c r="G20" s="19"/>
      <c r="H20" s="133">
        <v>0</v>
      </c>
      <c r="I20" s="145">
        <f t="shared" si="0"/>
        <v>253</v>
      </c>
    </row>
    <row r="21" spans="1:9" ht="12.75">
      <c r="A21" s="81">
        <v>12</v>
      </c>
      <c r="B21" s="85" t="s">
        <v>70</v>
      </c>
      <c r="C21" s="118" t="s">
        <v>72</v>
      </c>
      <c r="D21" s="128" t="s">
        <v>102</v>
      </c>
      <c r="E21" s="101"/>
      <c r="F21" s="16"/>
      <c r="G21" s="19"/>
      <c r="H21" s="133">
        <v>0</v>
      </c>
      <c r="I21" s="145">
        <f t="shared" si="0"/>
        <v>0</v>
      </c>
    </row>
    <row r="22" spans="1:9" ht="12.75">
      <c r="A22" s="81">
        <v>13</v>
      </c>
      <c r="B22" s="84" t="s">
        <v>26</v>
      </c>
      <c r="C22" s="118" t="s">
        <v>27</v>
      </c>
      <c r="D22" s="128" t="s">
        <v>102</v>
      </c>
      <c r="E22" s="100"/>
      <c r="F22" s="14"/>
      <c r="G22" s="19"/>
      <c r="H22" s="133">
        <v>0</v>
      </c>
      <c r="I22" s="145">
        <f t="shared" si="0"/>
        <v>0</v>
      </c>
    </row>
    <row r="23" spans="1:9" ht="12.75">
      <c r="A23" s="81">
        <f t="shared" si="1"/>
        <v>14</v>
      </c>
      <c r="B23" s="84" t="s">
        <v>28</v>
      </c>
      <c r="C23" s="118" t="s">
        <v>29</v>
      </c>
      <c r="D23" s="128" t="s">
        <v>102</v>
      </c>
      <c r="E23" s="100"/>
      <c r="F23" s="14"/>
      <c r="G23" s="19"/>
      <c r="H23" s="133">
        <v>0</v>
      </c>
      <c r="I23" s="145">
        <f t="shared" si="0"/>
        <v>0</v>
      </c>
    </row>
    <row r="24" spans="1:9" ht="12.75">
      <c r="A24" s="81">
        <f t="shared" si="1"/>
        <v>15</v>
      </c>
      <c r="B24" s="84" t="s">
        <v>30</v>
      </c>
      <c r="C24" s="118" t="s">
        <v>31</v>
      </c>
      <c r="D24" s="128" t="s">
        <v>102</v>
      </c>
      <c r="E24" s="100"/>
      <c r="F24" s="14"/>
      <c r="G24" s="19"/>
      <c r="H24" s="133">
        <v>0</v>
      </c>
      <c r="I24" s="145">
        <f t="shared" si="0"/>
        <v>0</v>
      </c>
    </row>
    <row r="25" spans="1:9" ht="12.75">
      <c r="A25" s="81">
        <f t="shared" si="1"/>
        <v>16</v>
      </c>
      <c r="B25" s="84" t="s">
        <v>32</v>
      </c>
      <c r="C25" s="118" t="s">
        <v>33</v>
      </c>
      <c r="D25" s="128" t="s">
        <v>102</v>
      </c>
      <c r="E25" s="100"/>
      <c r="F25" s="14"/>
      <c r="G25" s="19"/>
      <c r="H25" s="133">
        <v>0</v>
      </c>
      <c r="I25" s="145">
        <f t="shared" si="0"/>
        <v>0</v>
      </c>
    </row>
    <row r="26" spans="1:9" ht="12.75">
      <c r="A26" s="81">
        <f t="shared" si="1"/>
        <v>17</v>
      </c>
      <c r="B26" s="84" t="s">
        <v>34</v>
      </c>
      <c r="C26" s="118" t="s">
        <v>35</v>
      </c>
      <c r="D26" s="128" t="s">
        <v>102</v>
      </c>
      <c r="E26" s="100"/>
      <c r="F26" s="14"/>
      <c r="G26" s="19"/>
      <c r="H26" s="133">
        <v>0</v>
      </c>
      <c r="I26" s="145">
        <f t="shared" si="0"/>
        <v>0</v>
      </c>
    </row>
    <row r="27" spans="1:9" ht="12.75">
      <c r="A27" s="81">
        <f t="shared" si="1"/>
        <v>18</v>
      </c>
      <c r="B27" s="84" t="s">
        <v>36</v>
      </c>
      <c r="C27" s="118" t="s">
        <v>37</v>
      </c>
      <c r="D27" s="128" t="s">
        <v>102</v>
      </c>
      <c r="E27" s="101"/>
      <c r="F27" s="14"/>
      <c r="G27" s="19"/>
      <c r="H27" s="133">
        <v>0</v>
      </c>
      <c r="I27" s="145">
        <f t="shared" si="0"/>
        <v>0</v>
      </c>
    </row>
    <row r="28" spans="1:9" ht="12.75">
      <c r="A28" s="81">
        <f t="shared" si="1"/>
        <v>19</v>
      </c>
      <c r="B28" s="84" t="s">
        <v>38</v>
      </c>
      <c r="C28" s="118" t="s">
        <v>39</v>
      </c>
      <c r="D28" s="128" t="s">
        <v>111</v>
      </c>
      <c r="E28" s="101"/>
      <c r="F28" s="14"/>
      <c r="G28" s="19"/>
      <c r="H28" s="133">
        <v>0</v>
      </c>
      <c r="I28" s="145">
        <f t="shared" si="0"/>
        <v>400</v>
      </c>
    </row>
    <row r="29" spans="1:9" ht="12.75">
      <c r="A29" s="81">
        <f t="shared" si="1"/>
        <v>20</v>
      </c>
      <c r="B29" s="84" t="s">
        <v>40</v>
      </c>
      <c r="C29" s="119" t="s">
        <v>41</v>
      </c>
      <c r="D29" s="129">
        <v>0</v>
      </c>
      <c r="E29" s="100"/>
      <c r="F29" s="14"/>
      <c r="G29" s="19"/>
      <c r="H29" s="133">
        <v>0</v>
      </c>
      <c r="I29" s="145">
        <f t="shared" si="0"/>
        <v>0</v>
      </c>
    </row>
    <row r="30" spans="1:9" ht="12.75">
      <c r="A30" s="81">
        <f t="shared" si="1"/>
        <v>21</v>
      </c>
      <c r="B30" s="84" t="s">
        <v>42</v>
      </c>
      <c r="C30" s="118" t="s">
        <v>43</v>
      </c>
      <c r="D30" s="128" t="s">
        <v>102</v>
      </c>
      <c r="E30" s="100"/>
      <c r="F30" s="14"/>
      <c r="G30" s="19"/>
      <c r="H30" s="133">
        <v>0</v>
      </c>
      <c r="I30" s="145">
        <f t="shared" si="0"/>
        <v>0</v>
      </c>
    </row>
    <row r="31" spans="1:9" ht="12.75">
      <c r="A31" s="81">
        <f t="shared" si="1"/>
        <v>22</v>
      </c>
      <c r="B31" s="84" t="s">
        <v>44</v>
      </c>
      <c r="C31" s="118" t="s">
        <v>45</v>
      </c>
      <c r="D31" s="128" t="s">
        <v>102</v>
      </c>
      <c r="E31" s="100"/>
      <c r="F31" s="14"/>
      <c r="G31" s="19"/>
      <c r="H31" s="133">
        <v>0</v>
      </c>
      <c r="I31" s="145">
        <f t="shared" si="0"/>
        <v>0</v>
      </c>
    </row>
    <row r="32" spans="1:9" ht="13.5" thickBot="1">
      <c r="A32" s="82">
        <f t="shared" si="1"/>
        <v>23</v>
      </c>
      <c r="B32" s="86" t="s">
        <v>46</v>
      </c>
      <c r="C32" s="120" t="s">
        <v>47</v>
      </c>
      <c r="D32" s="130" t="s">
        <v>102</v>
      </c>
      <c r="E32" s="102"/>
      <c r="F32" s="21"/>
      <c r="G32" s="22"/>
      <c r="H32" s="134">
        <v>0</v>
      </c>
      <c r="I32" s="146">
        <f t="shared" si="0"/>
        <v>0</v>
      </c>
    </row>
    <row r="33" spans="1:11" ht="13.5" thickBot="1">
      <c r="A33" s="29" t="s">
        <v>77</v>
      </c>
      <c r="B33" s="30" t="s">
        <v>48</v>
      </c>
      <c r="C33" s="103"/>
      <c r="D33" s="131" t="s">
        <v>117</v>
      </c>
      <c r="E33" s="31">
        <f>SUM(E34:E45)</f>
        <v>0</v>
      </c>
      <c r="F33" s="32">
        <f>SUM(F34:F45)</f>
        <v>0</v>
      </c>
      <c r="G33" s="33">
        <f>SUM(G34:G45)</f>
        <v>0</v>
      </c>
      <c r="H33" s="143">
        <f>SUM(H34:H45)</f>
        <v>1165</v>
      </c>
      <c r="I33" s="147">
        <f>D33+H33</f>
        <v>20000</v>
      </c>
      <c r="K33" s="136"/>
    </row>
    <row r="34" spans="1:9" ht="12.75">
      <c r="A34" s="80">
        <v>1</v>
      </c>
      <c r="B34" s="83" t="s">
        <v>49</v>
      </c>
      <c r="C34" s="117" t="s">
        <v>50</v>
      </c>
      <c r="D34" s="127" t="s">
        <v>112</v>
      </c>
      <c r="E34" s="99"/>
      <c r="F34" s="25"/>
      <c r="G34" s="26"/>
      <c r="H34" s="132">
        <v>25</v>
      </c>
      <c r="I34" s="144">
        <f aca="true" t="shared" si="2" ref="I34:I45">D34+H34</f>
        <v>645</v>
      </c>
    </row>
    <row r="35" spans="1:9" ht="12.75">
      <c r="A35" s="81">
        <f t="shared" si="1"/>
        <v>2</v>
      </c>
      <c r="B35" s="84" t="s">
        <v>51</v>
      </c>
      <c r="C35" s="118" t="s">
        <v>52</v>
      </c>
      <c r="D35" s="128" t="s">
        <v>102</v>
      </c>
      <c r="E35" s="100"/>
      <c r="F35" s="14"/>
      <c r="G35" s="19"/>
      <c r="H35" s="133">
        <v>740</v>
      </c>
      <c r="I35" s="145">
        <f t="shared" si="2"/>
        <v>740</v>
      </c>
    </row>
    <row r="36" spans="1:9" ht="12.75">
      <c r="A36" s="81">
        <v>3</v>
      </c>
      <c r="B36" s="84" t="s">
        <v>53</v>
      </c>
      <c r="C36" s="118" t="s">
        <v>54</v>
      </c>
      <c r="D36" s="128" t="s">
        <v>113</v>
      </c>
      <c r="E36" s="100"/>
      <c r="F36" s="14"/>
      <c r="G36" s="19"/>
      <c r="H36" s="133">
        <v>400</v>
      </c>
      <c r="I36" s="145">
        <f t="shared" si="2"/>
        <v>1025</v>
      </c>
    </row>
    <row r="37" spans="1:9" ht="12.75">
      <c r="A37" s="81">
        <f t="shared" si="1"/>
        <v>4</v>
      </c>
      <c r="B37" s="84" t="s">
        <v>55</v>
      </c>
      <c r="C37" s="118" t="s">
        <v>56</v>
      </c>
      <c r="D37" s="128" t="s">
        <v>114</v>
      </c>
      <c r="E37" s="100"/>
      <c r="F37" s="14"/>
      <c r="G37" s="19"/>
      <c r="H37" s="133">
        <v>0</v>
      </c>
      <c r="I37" s="145">
        <f t="shared" si="2"/>
        <v>1200</v>
      </c>
    </row>
    <row r="38" spans="1:9" ht="12.75">
      <c r="A38" s="81">
        <f t="shared" si="1"/>
        <v>5</v>
      </c>
      <c r="B38" s="84" t="s">
        <v>57</v>
      </c>
      <c r="C38" s="118" t="s">
        <v>33</v>
      </c>
      <c r="D38" s="128" t="s">
        <v>102</v>
      </c>
      <c r="E38" s="100"/>
      <c r="F38" s="14"/>
      <c r="G38" s="19"/>
      <c r="H38" s="133">
        <v>0</v>
      </c>
      <c r="I38" s="145">
        <f t="shared" si="2"/>
        <v>0</v>
      </c>
    </row>
    <row r="39" spans="1:9" ht="12.75">
      <c r="A39" s="81">
        <f t="shared" si="1"/>
        <v>6</v>
      </c>
      <c r="B39" s="84" t="s">
        <v>58</v>
      </c>
      <c r="C39" s="118" t="s">
        <v>59</v>
      </c>
      <c r="D39" s="128" t="s">
        <v>115</v>
      </c>
      <c r="E39" s="100"/>
      <c r="F39" s="14"/>
      <c r="G39" s="19"/>
      <c r="H39" s="133">
        <v>0</v>
      </c>
      <c r="I39" s="145">
        <f t="shared" si="2"/>
        <v>3090</v>
      </c>
    </row>
    <row r="40" spans="1:9" ht="12.75">
      <c r="A40" s="81">
        <f t="shared" si="1"/>
        <v>7</v>
      </c>
      <c r="B40" s="84" t="s">
        <v>60</v>
      </c>
      <c r="C40" s="118" t="s">
        <v>83</v>
      </c>
      <c r="D40" s="128" t="s">
        <v>102</v>
      </c>
      <c r="E40" s="100"/>
      <c r="F40" s="14"/>
      <c r="G40" s="19"/>
      <c r="H40" s="133">
        <v>0</v>
      </c>
      <c r="I40" s="145">
        <f t="shared" si="2"/>
        <v>0</v>
      </c>
    </row>
    <row r="41" spans="1:9" ht="12.75">
      <c r="A41" s="81">
        <v>8</v>
      </c>
      <c r="B41" s="84" t="s">
        <v>61</v>
      </c>
      <c r="C41" s="118" t="s">
        <v>62</v>
      </c>
      <c r="D41" s="128" t="s">
        <v>102</v>
      </c>
      <c r="E41" s="100"/>
      <c r="F41" s="14"/>
      <c r="G41" s="19"/>
      <c r="H41" s="133">
        <v>0</v>
      </c>
      <c r="I41" s="145">
        <f t="shared" si="2"/>
        <v>0</v>
      </c>
    </row>
    <row r="42" spans="1:9" ht="12.75">
      <c r="A42" s="81">
        <f t="shared" si="1"/>
        <v>9</v>
      </c>
      <c r="B42" s="84" t="s">
        <v>63</v>
      </c>
      <c r="C42" s="118" t="s">
        <v>64</v>
      </c>
      <c r="D42" s="128" t="s">
        <v>102</v>
      </c>
      <c r="E42" s="100"/>
      <c r="F42" s="14"/>
      <c r="G42" s="19"/>
      <c r="H42" s="133">
        <v>0</v>
      </c>
      <c r="I42" s="145">
        <f t="shared" si="2"/>
        <v>0</v>
      </c>
    </row>
    <row r="43" spans="1:9" ht="12.75">
      <c r="A43" s="81">
        <f t="shared" si="1"/>
        <v>10</v>
      </c>
      <c r="B43" s="84" t="s">
        <v>65</v>
      </c>
      <c r="C43" s="118" t="s">
        <v>66</v>
      </c>
      <c r="D43" s="128" t="s">
        <v>102</v>
      </c>
      <c r="E43" s="100"/>
      <c r="F43" s="14"/>
      <c r="G43" s="19"/>
      <c r="H43" s="133">
        <v>0</v>
      </c>
      <c r="I43" s="145">
        <f t="shared" si="2"/>
        <v>0</v>
      </c>
    </row>
    <row r="44" spans="1:9" ht="12.75">
      <c r="A44" s="81">
        <f t="shared" si="1"/>
        <v>11</v>
      </c>
      <c r="B44" s="84" t="s">
        <v>67</v>
      </c>
      <c r="C44" s="118" t="s">
        <v>68</v>
      </c>
      <c r="D44" s="128" t="s">
        <v>116</v>
      </c>
      <c r="E44" s="104"/>
      <c r="F44" s="17"/>
      <c r="G44" s="19"/>
      <c r="H44" s="133">
        <v>0</v>
      </c>
      <c r="I44" s="145">
        <f t="shared" si="2"/>
        <v>3300</v>
      </c>
    </row>
    <row r="45" spans="1:9" ht="13.5" thickBot="1">
      <c r="A45" s="82">
        <f t="shared" si="1"/>
        <v>12</v>
      </c>
      <c r="B45" s="88">
        <v>720</v>
      </c>
      <c r="C45" s="121" t="s">
        <v>78</v>
      </c>
      <c r="D45" s="125">
        <v>10000</v>
      </c>
      <c r="E45" s="105"/>
      <c r="F45" s="21"/>
      <c r="G45" s="106"/>
      <c r="H45" s="134">
        <v>0</v>
      </c>
      <c r="I45" s="146">
        <f t="shared" si="2"/>
        <v>10000</v>
      </c>
    </row>
    <row r="46" spans="1:9" ht="13.5" thickBot="1">
      <c r="A46" s="44">
        <f t="shared" si="1"/>
        <v>13</v>
      </c>
      <c r="B46" s="87" t="s">
        <v>69</v>
      </c>
      <c r="C46" s="45"/>
      <c r="D46" s="126">
        <v>-58</v>
      </c>
      <c r="E46" s="46">
        <f>E33-E9</f>
        <v>0</v>
      </c>
      <c r="F46" s="47">
        <f>F33-F9</f>
        <v>0</v>
      </c>
      <c r="G46" s="48">
        <f>G33-G9</f>
        <v>0</v>
      </c>
      <c r="H46" s="137">
        <f>H33-H9</f>
        <v>58</v>
      </c>
      <c r="I46" s="48"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29.8515625" style="0" customWidth="1"/>
    <col min="4" max="4" width="14.7109375" style="0" customWidth="1"/>
    <col min="5" max="5" width="13.7109375" style="0" hidden="1" customWidth="1"/>
    <col min="6" max="6" width="12.28125" style="0" hidden="1" customWidth="1"/>
    <col min="7" max="7" width="11.57421875" style="0" hidden="1" customWidth="1"/>
    <col min="8" max="8" width="12.421875" style="0" customWidth="1"/>
    <col min="9" max="9" width="11.281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138" t="s">
        <v>118</v>
      </c>
      <c r="D4" s="138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11" ht="13.5" thickBot="1">
      <c r="A9" s="42" t="s">
        <v>76</v>
      </c>
      <c r="B9" s="39" t="s">
        <v>5</v>
      </c>
      <c r="C9" s="71"/>
      <c r="D9" s="69">
        <f>E9+F9+G9</f>
        <v>22149</v>
      </c>
      <c r="E9" s="67">
        <f>SUM(E10:E32)</f>
        <v>19814</v>
      </c>
      <c r="F9" s="32">
        <f>SUM(F10:F32)</f>
        <v>2335</v>
      </c>
      <c r="G9" s="33">
        <f>SUM(G10:G32)</f>
        <v>0</v>
      </c>
      <c r="H9" s="34">
        <f>SUM(H10:H32)</f>
        <v>670</v>
      </c>
      <c r="I9" s="41">
        <f>SUM(I10:I32)</f>
        <v>22819</v>
      </c>
      <c r="K9" s="89"/>
    </row>
    <row r="10" spans="1:11" ht="12.75">
      <c r="A10" s="80">
        <v>1</v>
      </c>
      <c r="B10" s="83" t="s">
        <v>6</v>
      </c>
      <c r="C10" s="53" t="s">
        <v>7</v>
      </c>
      <c r="D10" s="116">
        <f aca="true" t="shared" si="0" ref="D10:D46">E10+F10+G10</f>
        <v>348</v>
      </c>
      <c r="E10" s="62">
        <v>233</v>
      </c>
      <c r="F10" s="25">
        <v>115</v>
      </c>
      <c r="G10" s="26">
        <v>0</v>
      </c>
      <c r="H10" s="27">
        <v>235</v>
      </c>
      <c r="I10" s="28">
        <f aca="true" t="shared" si="1" ref="I10:I45">E10+F10+G10+H10</f>
        <v>583</v>
      </c>
      <c r="K10" s="89"/>
    </row>
    <row r="11" spans="1:11" ht="12.75">
      <c r="A11" s="81">
        <v>2</v>
      </c>
      <c r="B11" s="84" t="s">
        <v>8</v>
      </c>
      <c r="C11" s="54" t="s">
        <v>9</v>
      </c>
      <c r="D11" s="109">
        <f t="shared" si="0"/>
        <v>0</v>
      </c>
      <c r="E11" s="63">
        <v>0</v>
      </c>
      <c r="F11" s="14">
        <v>0</v>
      </c>
      <c r="G11" s="19">
        <v>0</v>
      </c>
      <c r="H11" s="12">
        <v>0</v>
      </c>
      <c r="I11" s="13">
        <f t="shared" si="1"/>
        <v>0</v>
      </c>
      <c r="K11" s="89"/>
    </row>
    <row r="12" spans="1:11" ht="12.75">
      <c r="A12" s="81">
        <f aca="true" t="shared" si="2" ref="A12:A46">A11+1</f>
        <v>3</v>
      </c>
      <c r="B12" s="84" t="s">
        <v>10</v>
      </c>
      <c r="C12" s="54" t="s">
        <v>11</v>
      </c>
      <c r="D12" s="109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  <c r="K12" s="89"/>
    </row>
    <row r="13" spans="1:11" ht="12.75">
      <c r="A13" s="81">
        <f t="shared" si="2"/>
        <v>4</v>
      </c>
      <c r="B13" s="84" t="s">
        <v>12</v>
      </c>
      <c r="C13" s="54" t="s">
        <v>13</v>
      </c>
      <c r="D13" s="109">
        <f t="shared" si="0"/>
        <v>50</v>
      </c>
      <c r="E13" s="63">
        <v>50</v>
      </c>
      <c r="F13" s="14">
        <v>0</v>
      </c>
      <c r="G13" s="19">
        <v>0</v>
      </c>
      <c r="H13" s="12">
        <v>0</v>
      </c>
      <c r="I13" s="13">
        <f t="shared" si="1"/>
        <v>50</v>
      </c>
      <c r="K13" s="89"/>
    </row>
    <row r="14" spans="1:11" ht="12.75">
      <c r="A14" s="81">
        <f t="shared" si="2"/>
        <v>5</v>
      </c>
      <c r="B14" s="84" t="s">
        <v>14</v>
      </c>
      <c r="C14" s="54" t="s">
        <v>15</v>
      </c>
      <c r="D14" s="109">
        <f t="shared" si="0"/>
        <v>50</v>
      </c>
      <c r="E14" s="63">
        <v>30</v>
      </c>
      <c r="F14" s="14">
        <v>20</v>
      </c>
      <c r="G14" s="19">
        <v>0</v>
      </c>
      <c r="H14" s="12">
        <v>0</v>
      </c>
      <c r="I14" s="13">
        <f t="shared" si="1"/>
        <v>50</v>
      </c>
      <c r="K14" s="89"/>
    </row>
    <row r="15" spans="1:11" ht="12.75">
      <c r="A15" s="81">
        <f t="shared" si="2"/>
        <v>6</v>
      </c>
      <c r="B15" s="84" t="s">
        <v>16</v>
      </c>
      <c r="C15" s="54" t="s">
        <v>17</v>
      </c>
      <c r="D15" s="109">
        <f t="shared" si="0"/>
        <v>0</v>
      </c>
      <c r="E15" s="63">
        <v>0</v>
      </c>
      <c r="F15" s="14">
        <v>0</v>
      </c>
      <c r="G15" s="19">
        <v>0</v>
      </c>
      <c r="H15" s="12">
        <v>10</v>
      </c>
      <c r="I15" s="13">
        <f t="shared" si="1"/>
        <v>10</v>
      </c>
      <c r="K15" s="89"/>
    </row>
    <row r="16" spans="1:11" ht="12.75">
      <c r="A16" s="81">
        <f t="shared" si="2"/>
        <v>7</v>
      </c>
      <c r="B16" s="84" t="s">
        <v>18</v>
      </c>
      <c r="C16" s="54" t="s">
        <v>19</v>
      </c>
      <c r="D16" s="109">
        <f t="shared" si="0"/>
        <v>1860</v>
      </c>
      <c r="E16" s="63">
        <v>100</v>
      </c>
      <c r="F16" s="14">
        <v>1760</v>
      </c>
      <c r="G16" s="19">
        <v>0</v>
      </c>
      <c r="H16" s="12">
        <v>59</v>
      </c>
      <c r="I16" s="13">
        <f t="shared" si="1"/>
        <v>1919</v>
      </c>
      <c r="K16" s="89"/>
    </row>
    <row r="17" spans="1:11" ht="12.75">
      <c r="A17" s="81">
        <v>8</v>
      </c>
      <c r="B17" s="84" t="s">
        <v>20</v>
      </c>
      <c r="C17" s="54" t="s">
        <v>21</v>
      </c>
      <c r="D17" s="109">
        <f t="shared" si="0"/>
        <v>12692</v>
      </c>
      <c r="E17" s="63">
        <v>12367</v>
      </c>
      <c r="F17" s="14">
        <v>325</v>
      </c>
      <c r="G17" s="19">
        <v>0</v>
      </c>
      <c r="H17" s="12">
        <v>270</v>
      </c>
      <c r="I17" s="13">
        <f t="shared" si="1"/>
        <v>12962</v>
      </c>
      <c r="K17" s="89"/>
    </row>
    <row r="18" spans="1:11" ht="12.75">
      <c r="A18" s="81">
        <v>9</v>
      </c>
      <c r="B18" s="84" t="s">
        <v>22</v>
      </c>
      <c r="C18" s="54" t="s">
        <v>23</v>
      </c>
      <c r="D18" s="109">
        <f t="shared" si="0"/>
        <v>4315</v>
      </c>
      <c r="E18" s="65">
        <v>4204</v>
      </c>
      <c r="F18" s="16">
        <v>111</v>
      </c>
      <c r="G18" s="19">
        <v>0</v>
      </c>
      <c r="H18" s="12">
        <v>92</v>
      </c>
      <c r="I18" s="13">
        <f t="shared" si="1"/>
        <v>4407</v>
      </c>
      <c r="J18" s="89"/>
      <c r="K18" s="89"/>
    </row>
    <row r="19" spans="1:11" ht="12.75">
      <c r="A19" s="81">
        <v>10</v>
      </c>
      <c r="B19" s="84" t="s">
        <v>82</v>
      </c>
      <c r="C19" s="54" t="s">
        <v>84</v>
      </c>
      <c r="D19" s="109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  <c r="K19" s="89"/>
    </row>
    <row r="20" spans="1:11" ht="12.75">
      <c r="A20" s="81">
        <v>11</v>
      </c>
      <c r="B20" s="84" t="s">
        <v>24</v>
      </c>
      <c r="C20" s="54" t="s">
        <v>25</v>
      </c>
      <c r="D20" s="109">
        <f t="shared" si="0"/>
        <v>127</v>
      </c>
      <c r="E20" s="65">
        <v>124</v>
      </c>
      <c r="F20" s="16">
        <v>3</v>
      </c>
      <c r="G20" s="19">
        <v>0</v>
      </c>
      <c r="H20" s="12">
        <v>3</v>
      </c>
      <c r="I20" s="13">
        <f t="shared" si="1"/>
        <v>130</v>
      </c>
      <c r="K20" s="89"/>
    </row>
    <row r="21" spans="1:11" ht="12.75">
      <c r="A21" s="81">
        <v>12</v>
      </c>
      <c r="B21" s="85" t="s">
        <v>70</v>
      </c>
      <c r="C21" s="54" t="s">
        <v>72</v>
      </c>
      <c r="D21" s="109">
        <f t="shared" si="0"/>
        <v>0</v>
      </c>
      <c r="E21" s="65">
        <v>0</v>
      </c>
      <c r="F21" s="16">
        <v>0</v>
      </c>
      <c r="G21" s="19">
        <v>0</v>
      </c>
      <c r="H21" s="12">
        <v>0</v>
      </c>
      <c r="I21" s="13">
        <f t="shared" si="1"/>
        <v>0</v>
      </c>
      <c r="K21" s="89"/>
    </row>
    <row r="22" spans="1:11" ht="12.75">
      <c r="A22" s="81">
        <v>13</v>
      </c>
      <c r="B22" s="84" t="s">
        <v>26</v>
      </c>
      <c r="C22" s="54" t="s">
        <v>27</v>
      </c>
      <c r="D22" s="109">
        <f t="shared" si="0"/>
        <v>3</v>
      </c>
      <c r="E22" s="63">
        <v>3</v>
      </c>
      <c r="F22" s="14">
        <v>0</v>
      </c>
      <c r="G22" s="19">
        <v>0</v>
      </c>
      <c r="H22" s="12">
        <v>0</v>
      </c>
      <c r="I22" s="13">
        <f t="shared" si="1"/>
        <v>3</v>
      </c>
      <c r="K22" s="89"/>
    </row>
    <row r="23" spans="1:11" ht="12.75">
      <c r="A23" s="81">
        <f t="shared" si="2"/>
        <v>14</v>
      </c>
      <c r="B23" s="84" t="s">
        <v>28</v>
      </c>
      <c r="C23" s="54" t="s">
        <v>29</v>
      </c>
      <c r="D23" s="109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  <c r="K23" s="89"/>
    </row>
    <row r="24" spans="1:11" ht="12.75">
      <c r="A24" s="81">
        <f t="shared" si="2"/>
        <v>15</v>
      </c>
      <c r="B24" s="84" t="s">
        <v>30</v>
      </c>
      <c r="C24" s="54" t="s">
        <v>31</v>
      </c>
      <c r="D24" s="109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  <c r="K24" s="89"/>
    </row>
    <row r="25" spans="1:11" ht="12.75">
      <c r="A25" s="81">
        <f t="shared" si="2"/>
        <v>16</v>
      </c>
      <c r="B25" s="84" t="s">
        <v>32</v>
      </c>
      <c r="C25" s="54" t="s">
        <v>33</v>
      </c>
      <c r="D25" s="109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  <c r="K25" s="89"/>
    </row>
    <row r="26" spans="1:11" ht="12.75">
      <c r="A26" s="81">
        <f t="shared" si="2"/>
        <v>17</v>
      </c>
      <c r="B26" s="84" t="s">
        <v>34</v>
      </c>
      <c r="C26" s="54" t="s">
        <v>35</v>
      </c>
      <c r="D26" s="109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  <c r="K26" s="89"/>
    </row>
    <row r="27" spans="1:11" ht="12.75">
      <c r="A27" s="81">
        <f t="shared" si="2"/>
        <v>18</v>
      </c>
      <c r="B27" s="84" t="s">
        <v>36</v>
      </c>
      <c r="C27" s="54" t="s">
        <v>37</v>
      </c>
      <c r="D27" s="109">
        <f t="shared" si="0"/>
        <v>66</v>
      </c>
      <c r="E27" s="65">
        <v>65</v>
      </c>
      <c r="F27" s="14">
        <v>1</v>
      </c>
      <c r="G27" s="19">
        <v>0</v>
      </c>
      <c r="H27" s="12">
        <v>1</v>
      </c>
      <c r="I27" s="13">
        <f t="shared" si="1"/>
        <v>67</v>
      </c>
      <c r="K27" s="89"/>
    </row>
    <row r="28" spans="1:11" ht="12.75">
      <c r="A28" s="81">
        <f t="shared" si="2"/>
        <v>19</v>
      </c>
      <c r="B28" s="84" t="s">
        <v>38</v>
      </c>
      <c r="C28" s="54" t="s">
        <v>39</v>
      </c>
      <c r="D28" s="109">
        <f t="shared" si="0"/>
        <v>2300</v>
      </c>
      <c r="E28" s="65">
        <v>2300</v>
      </c>
      <c r="F28" s="14">
        <v>0</v>
      </c>
      <c r="G28" s="19">
        <v>0</v>
      </c>
      <c r="H28" s="12">
        <v>0</v>
      </c>
      <c r="I28" s="13">
        <f t="shared" si="1"/>
        <v>2300</v>
      </c>
      <c r="K28" s="89"/>
    </row>
    <row r="29" spans="1:11" ht="12.75">
      <c r="A29" s="81">
        <f t="shared" si="2"/>
        <v>20</v>
      </c>
      <c r="B29" s="84" t="s">
        <v>40</v>
      </c>
      <c r="C29" s="55" t="s">
        <v>41</v>
      </c>
      <c r="D29" s="109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  <c r="K29" s="89"/>
    </row>
    <row r="30" spans="1:11" ht="12.75">
      <c r="A30" s="81">
        <f t="shared" si="2"/>
        <v>21</v>
      </c>
      <c r="B30" s="84" t="s">
        <v>42</v>
      </c>
      <c r="C30" s="54" t="s">
        <v>43</v>
      </c>
      <c r="D30" s="109">
        <f t="shared" si="0"/>
        <v>20</v>
      </c>
      <c r="E30" s="63">
        <v>20</v>
      </c>
      <c r="F30" s="14">
        <v>0</v>
      </c>
      <c r="G30" s="19">
        <v>0</v>
      </c>
      <c r="H30" s="12">
        <v>0</v>
      </c>
      <c r="I30" s="13">
        <f t="shared" si="1"/>
        <v>20</v>
      </c>
      <c r="K30" s="89"/>
    </row>
    <row r="31" spans="1:11" ht="12.75">
      <c r="A31" s="81">
        <f t="shared" si="2"/>
        <v>22</v>
      </c>
      <c r="B31" s="84" t="s">
        <v>44</v>
      </c>
      <c r="C31" s="54" t="s">
        <v>45</v>
      </c>
      <c r="D31" s="109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  <c r="K31" s="89"/>
    </row>
    <row r="32" spans="1:11" ht="13.5" thickBot="1">
      <c r="A32" s="82">
        <f t="shared" si="2"/>
        <v>23</v>
      </c>
      <c r="B32" s="86" t="s">
        <v>46</v>
      </c>
      <c r="C32" s="56" t="s">
        <v>47</v>
      </c>
      <c r="D32" s="115">
        <f t="shared" si="0"/>
        <v>318</v>
      </c>
      <c r="E32" s="66">
        <v>318</v>
      </c>
      <c r="F32" s="21">
        <v>0</v>
      </c>
      <c r="G32" s="22">
        <v>0</v>
      </c>
      <c r="H32" s="23">
        <v>0</v>
      </c>
      <c r="I32" s="24">
        <f t="shared" si="1"/>
        <v>318</v>
      </c>
      <c r="K32" s="89"/>
    </row>
    <row r="33" spans="1:11" ht="13.5" thickBot="1">
      <c r="A33" s="29" t="s">
        <v>77</v>
      </c>
      <c r="B33" s="30" t="s">
        <v>48</v>
      </c>
      <c r="C33" s="60"/>
      <c r="D33" s="69">
        <f t="shared" si="0"/>
        <v>22149</v>
      </c>
      <c r="E33" s="67">
        <f>SUM(E34:E45)</f>
        <v>18440</v>
      </c>
      <c r="F33" s="32">
        <f>SUM(F34:F45)</f>
        <v>3709</v>
      </c>
      <c r="G33" s="33">
        <f>SUM(G34:G45)</f>
        <v>0</v>
      </c>
      <c r="H33" s="34">
        <f>SUM(H34:H45)</f>
        <v>670</v>
      </c>
      <c r="I33" s="33">
        <f t="shared" si="1"/>
        <v>22819</v>
      </c>
      <c r="K33" s="89"/>
    </row>
    <row r="34" spans="1:11" ht="12.75">
      <c r="A34" s="80">
        <v>1</v>
      </c>
      <c r="B34" s="83" t="s">
        <v>49</v>
      </c>
      <c r="C34" s="53" t="s">
        <v>50</v>
      </c>
      <c r="D34" s="116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  <c r="K34" s="89"/>
    </row>
    <row r="35" spans="1:11" ht="12.75">
      <c r="A35" s="81">
        <f t="shared" si="2"/>
        <v>2</v>
      </c>
      <c r="B35" s="84" t="s">
        <v>51</v>
      </c>
      <c r="C35" s="54" t="s">
        <v>52</v>
      </c>
      <c r="D35" s="109">
        <f t="shared" si="0"/>
        <v>2200</v>
      </c>
      <c r="E35" s="63">
        <v>0</v>
      </c>
      <c r="F35" s="14">
        <v>2200</v>
      </c>
      <c r="G35" s="19">
        <v>0</v>
      </c>
      <c r="H35" s="12">
        <v>670</v>
      </c>
      <c r="I35" s="13">
        <f t="shared" si="1"/>
        <v>2870</v>
      </c>
      <c r="K35" s="89"/>
    </row>
    <row r="36" spans="1:11" ht="12.75">
      <c r="A36" s="81">
        <v>3</v>
      </c>
      <c r="B36" s="84" t="s">
        <v>53</v>
      </c>
      <c r="C36" s="54" t="s">
        <v>54</v>
      </c>
      <c r="D36" s="109">
        <f t="shared" si="0"/>
        <v>0</v>
      </c>
      <c r="E36" s="63">
        <v>0</v>
      </c>
      <c r="F36" s="14">
        <v>0</v>
      </c>
      <c r="G36" s="19">
        <v>0</v>
      </c>
      <c r="H36" s="12">
        <v>0</v>
      </c>
      <c r="I36" s="13">
        <f t="shared" si="1"/>
        <v>0</v>
      </c>
      <c r="K36" s="89"/>
    </row>
    <row r="37" spans="1:11" ht="12.75">
      <c r="A37" s="81">
        <f t="shared" si="2"/>
        <v>4</v>
      </c>
      <c r="B37" s="84" t="s">
        <v>55</v>
      </c>
      <c r="C37" s="54" t="s">
        <v>56</v>
      </c>
      <c r="D37" s="109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  <c r="K37" s="89"/>
    </row>
    <row r="38" spans="1:11" ht="12.75">
      <c r="A38" s="81">
        <f t="shared" si="2"/>
        <v>5</v>
      </c>
      <c r="B38" s="84" t="s">
        <v>57</v>
      </c>
      <c r="C38" s="54" t="s">
        <v>33</v>
      </c>
      <c r="D38" s="109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  <c r="K38" s="89"/>
    </row>
    <row r="39" spans="1:11" ht="12.75">
      <c r="A39" s="81">
        <f t="shared" si="2"/>
        <v>6</v>
      </c>
      <c r="B39" s="84" t="s">
        <v>58</v>
      </c>
      <c r="C39" s="54" t="s">
        <v>59</v>
      </c>
      <c r="D39" s="109">
        <f t="shared" si="0"/>
        <v>406</v>
      </c>
      <c r="E39" s="63">
        <v>0</v>
      </c>
      <c r="F39" s="14">
        <v>406</v>
      </c>
      <c r="G39" s="19">
        <v>0</v>
      </c>
      <c r="H39" s="12">
        <v>0</v>
      </c>
      <c r="I39" s="13">
        <f t="shared" si="1"/>
        <v>406</v>
      </c>
      <c r="K39" s="89"/>
    </row>
    <row r="40" spans="1:11" ht="12.75">
      <c r="A40" s="81">
        <f t="shared" si="2"/>
        <v>7</v>
      </c>
      <c r="B40" s="84" t="s">
        <v>60</v>
      </c>
      <c r="C40" s="54" t="s">
        <v>83</v>
      </c>
      <c r="D40" s="109">
        <f t="shared" si="0"/>
        <v>0</v>
      </c>
      <c r="E40" s="63">
        <v>0</v>
      </c>
      <c r="F40" s="14">
        <v>0</v>
      </c>
      <c r="G40" s="19">
        <v>0</v>
      </c>
      <c r="H40" s="12">
        <v>0</v>
      </c>
      <c r="I40" s="13">
        <f t="shared" si="1"/>
        <v>0</v>
      </c>
      <c r="K40" s="89"/>
    </row>
    <row r="41" spans="1:11" ht="12.75">
      <c r="A41" s="81">
        <v>8</v>
      </c>
      <c r="B41" s="84" t="s">
        <v>61</v>
      </c>
      <c r="C41" s="54" t="s">
        <v>62</v>
      </c>
      <c r="D41" s="109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  <c r="K41" s="89"/>
    </row>
    <row r="42" spans="1:11" ht="12.75">
      <c r="A42" s="81">
        <f t="shared" si="2"/>
        <v>9</v>
      </c>
      <c r="B42" s="84" t="s">
        <v>63</v>
      </c>
      <c r="C42" s="54" t="s">
        <v>64</v>
      </c>
      <c r="D42" s="109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  <c r="K42" s="89"/>
    </row>
    <row r="43" spans="1:11" ht="12.75">
      <c r="A43" s="81">
        <f t="shared" si="2"/>
        <v>10</v>
      </c>
      <c r="B43" s="84" t="s">
        <v>65</v>
      </c>
      <c r="C43" s="54" t="s">
        <v>66</v>
      </c>
      <c r="D43" s="109">
        <f t="shared" si="0"/>
        <v>0</v>
      </c>
      <c r="E43" s="63">
        <v>0</v>
      </c>
      <c r="F43" s="14">
        <v>0</v>
      </c>
      <c r="G43" s="19">
        <v>0</v>
      </c>
      <c r="H43" s="12">
        <v>0</v>
      </c>
      <c r="I43" s="13">
        <f t="shared" si="1"/>
        <v>0</v>
      </c>
      <c r="K43" s="89"/>
    </row>
    <row r="44" spans="1:11" ht="12.75">
      <c r="A44" s="81">
        <f t="shared" si="2"/>
        <v>11</v>
      </c>
      <c r="B44" s="84" t="s">
        <v>67</v>
      </c>
      <c r="C44" s="54" t="s">
        <v>68</v>
      </c>
      <c r="D44" s="109">
        <f t="shared" si="0"/>
        <v>18440</v>
      </c>
      <c r="E44" s="68">
        <v>18440</v>
      </c>
      <c r="F44" s="17">
        <v>0</v>
      </c>
      <c r="G44" s="19">
        <v>0</v>
      </c>
      <c r="H44" s="12">
        <v>0</v>
      </c>
      <c r="I44" s="13">
        <f t="shared" si="1"/>
        <v>18440</v>
      </c>
      <c r="K44" s="89"/>
    </row>
    <row r="45" spans="1:11" ht="13.5" thickBot="1">
      <c r="A45" s="82">
        <f t="shared" si="2"/>
        <v>12</v>
      </c>
      <c r="B45" s="88">
        <v>720</v>
      </c>
      <c r="C45" s="57" t="s">
        <v>78</v>
      </c>
      <c r="D45" s="115">
        <f t="shared" si="0"/>
        <v>1103</v>
      </c>
      <c r="E45" s="139">
        <v>0</v>
      </c>
      <c r="F45" s="21">
        <v>1103</v>
      </c>
      <c r="G45" s="22">
        <v>0</v>
      </c>
      <c r="H45" s="23">
        <v>0</v>
      </c>
      <c r="I45" s="24">
        <f t="shared" si="1"/>
        <v>1103</v>
      </c>
      <c r="K45" s="89"/>
    </row>
    <row r="46" spans="1:11" ht="13.5" thickBot="1">
      <c r="A46" s="44">
        <f t="shared" si="2"/>
        <v>13</v>
      </c>
      <c r="B46" s="87" t="s">
        <v>69</v>
      </c>
      <c r="C46" s="58"/>
      <c r="D46" s="70">
        <f t="shared" si="0"/>
        <v>0</v>
      </c>
      <c r="E46" s="74">
        <f>E33-E9</f>
        <v>-1374</v>
      </c>
      <c r="F46" s="47">
        <f>F33-F9</f>
        <v>1374</v>
      </c>
      <c r="G46" s="48">
        <f>G33-G9</f>
        <v>0</v>
      </c>
      <c r="H46" s="49">
        <f>H33-H9</f>
        <v>0</v>
      </c>
      <c r="I46" s="48">
        <f>I33-I9</f>
        <v>0</v>
      </c>
      <c r="K46" s="89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30.140625" style="0" customWidth="1"/>
    <col min="4" max="4" width="15.00390625" style="0" customWidth="1"/>
    <col min="5" max="5" width="13.7109375" style="0" hidden="1" customWidth="1"/>
    <col min="6" max="6" width="13.421875" style="0" hidden="1" customWidth="1"/>
    <col min="7" max="7" width="13.8515625" style="0" hidden="1" customWidth="1"/>
    <col min="8" max="8" width="13.57421875" style="0" customWidth="1"/>
    <col min="9" max="9" width="12.4218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119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E9+F9+G9</f>
        <v>7080</v>
      </c>
      <c r="E9" s="67">
        <f>SUM(E10:E32)</f>
        <v>6700</v>
      </c>
      <c r="F9" s="32">
        <f>SUM(F10:F32)</f>
        <v>380</v>
      </c>
      <c r="G9" s="33">
        <f>SUM(G10:G32)</f>
        <v>0</v>
      </c>
      <c r="H9" s="34">
        <f>SUM(H10:H32)</f>
        <v>0</v>
      </c>
      <c r="I9" s="41">
        <f>SUM(I10:I32)</f>
        <v>7080</v>
      </c>
    </row>
    <row r="10" spans="1:9" ht="12.75">
      <c r="A10" s="80">
        <v>1</v>
      </c>
      <c r="B10" s="83" t="s">
        <v>6</v>
      </c>
      <c r="C10" s="53" t="s">
        <v>7</v>
      </c>
      <c r="D10" s="75">
        <f aca="true" t="shared" si="0" ref="D10:D46">E10+F10+G10</f>
        <v>98</v>
      </c>
      <c r="E10" s="62">
        <v>98</v>
      </c>
      <c r="F10" s="25">
        <v>0</v>
      </c>
      <c r="G10" s="26">
        <v>0</v>
      </c>
      <c r="H10" s="27">
        <v>0</v>
      </c>
      <c r="I10" s="28">
        <f aca="true" t="shared" si="1" ref="I10:I45">E10+F10+G10+H10</f>
        <v>98</v>
      </c>
    </row>
    <row r="11" spans="1:9" ht="12.75">
      <c r="A11" s="81">
        <v>2</v>
      </c>
      <c r="B11" s="84" t="s">
        <v>8</v>
      </c>
      <c r="C11" s="54" t="s">
        <v>9</v>
      </c>
      <c r="D11" s="76">
        <f t="shared" si="0"/>
        <v>4912</v>
      </c>
      <c r="E11" s="63">
        <v>4600</v>
      </c>
      <c r="F11" s="14">
        <v>312</v>
      </c>
      <c r="G11" s="19">
        <v>0</v>
      </c>
      <c r="H11" s="12">
        <v>0</v>
      </c>
      <c r="I11" s="13">
        <f t="shared" si="1"/>
        <v>4912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302</v>
      </c>
      <c r="E13" s="63">
        <v>302</v>
      </c>
      <c r="F13" s="14">
        <v>0</v>
      </c>
      <c r="G13" s="19">
        <v>0</v>
      </c>
      <c r="H13" s="12">
        <v>0</v>
      </c>
      <c r="I13" s="13">
        <f t="shared" si="1"/>
        <v>302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0</v>
      </c>
      <c r="E14" s="63">
        <v>0</v>
      </c>
      <c r="F14" s="14">
        <v>0</v>
      </c>
      <c r="G14" s="19">
        <v>0</v>
      </c>
      <c r="H14" s="12">
        <v>0</v>
      </c>
      <c r="I14" s="13">
        <f t="shared" si="1"/>
        <v>0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0</v>
      </c>
      <c r="E15" s="63">
        <v>0</v>
      </c>
      <c r="F15" s="14">
        <v>0</v>
      </c>
      <c r="G15" s="19">
        <v>0</v>
      </c>
      <c r="H15" s="12">
        <v>0</v>
      </c>
      <c r="I15" s="13">
        <f t="shared" si="1"/>
        <v>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1550</v>
      </c>
      <c r="E16" s="63">
        <v>1500</v>
      </c>
      <c r="F16" s="14">
        <v>50</v>
      </c>
      <c r="G16" s="19">
        <v>0</v>
      </c>
      <c r="H16" s="12">
        <v>0</v>
      </c>
      <c r="I16" s="13">
        <f t="shared" si="1"/>
        <v>1550</v>
      </c>
    </row>
    <row r="17" spans="1:9" ht="12.75">
      <c r="A17" s="81">
        <v>8</v>
      </c>
      <c r="B17" s="84" t="s">
        <v>20</v>
      </c>
      <c r="C17" s="54" t="s">
        <v>21</v>
      </c>
      <c r="D17" s="76">
        <f t="shared" si="0"/>
        <v>0</v>
      </c>
      <c r="E17" s="63">
        <v>0</v>
      </c>
      <c r="F17" s="14">
        <v>0</v>
      </c>
      <c r="G17" s="19">
        <v>0</v>
      </c>
      <c r="H17" s="12">
        <v>0</v>
      </c>
      <c r="I17" s="13">
        <f t="shared" si="1"/>
        <v>0</v>
      </c>
    </row>
    <row r="18" spans="1:9" ht="12.75">
      <c r="A18" s="81">
        <v>9</v>
      </c>
      <c r="B18" s="84" t="s">
        <v>22</v>
      </c>
      <c r="C18" s="54" t="s">
        <v>23</v>
      </c>
      <c r="D18" s="76">
        <f t="shared" si="0"/>
        <v>0</v>
      </c>
      <c r="E18" s="65">
        <v>0</v>
      </c>
      <c r="F18" s="16">
        <v>0</v>
      </c>
      <c r="G18" s="19">
        <v>0</v>
      </c>
      <c r="H18" s="12">
        <v>0</v>
      </c>
      <c r="I18" s="13">
        <f t="shared" si="1"/>
        <v>0</v>
      </c>
    </row>
    <row r="19" spans="1:9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76">
        <f t="shared" si="0"/>
        <v>0</v>
      </c>
      <c r="E20" s="65">
        <v>0</v>
      </c>
      <c r="F20" s="16">
        <v>0</v>
      </c>
      <c r="G20" s="19">
        <v>0</v>
      </c>
      <c r="H20" s="12">
        <v>0</v>
      </c>
      <c r="I20" s="13">
        <f t="shared" si="1"/>
        <v>0</v>
      </c>
    </row>
    <row r="21" spans="1:9" ht="12.7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>
        <v>0</v>
      </c>
      <c r="F21" s="16">
        <v>0</v>
      </c>
      <c r="G21" s="19">
        <v>0</v>
      </c>
      <c r="H21" s="12">
        <v>0</v>
      </c>
      <c r="I21" s="13">
        <f t="shared" si="1"/>
        <v>0</v>
      </c>
    </row>
    <row r="22" spans="1:9" ht="12.75">
      <c r="A22" s="81">
        <v>13</v>
      </c>
      <c r="B22" s="84" t="s">
        <v>26</v>
      </c>
      <c r="C22" s="54" t="s">
        <v>27</v>
      </c>
      <c r="D22" s="76">
        <f t="shared" si="0"/>
        <v>0</v>
      </c>
      <c r="E22" s="63">
        <v>0</v>
      </c>
      <c r="F22" s="14">
        <v>0</v>
      </c>
      <c r="G22" s="19">
        <v>0</v>
      </c>
      <c r="H22" s="12">
        <v>0</v>
      </c>
      <c r="I22" s="13">
        <f t="shared" si="1"/>
        <v>0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218</v>
      </c>
      <c r="E27" s="65">
        <v>200</v>
      </c>
      <c r="F27" s="14">
        <v>18</v>
      </c>
      <c r="G27" s="19">
        <v>0</v>
      </c>
      <c r="H27" s="12">
        <v>0</v>
      </c>
      <c r="I27" s="13">
        <f t="shared" si="1"/>
        <v>218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0</v>
      </c>
      <c r="E28" s="65">
        <v>0</v>
      </c>
      <c r="F28" s="14">
        <v>0</v>
      </c>
      <c r="G28" s="19">
        <v>0</v>
      </c>
      <c r="H28" s="12">
        <v>0</v>
      </c>
      <c r="I28" s="13">
        <f t="shared" si="1"/>
        <v>0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0</v>
      </c>
      <c r="E30" s="63">
        <v>0</v>
      </c>
      <c r="F30" s="14">
        <v>0</v>
      </c>
      <c r="G30" s="19">
        <v>0</v>
      </c>
      <c r="H30" s="12">
        <v>0</v>
      </c>
      <c r="I30" s="13">
        <f t="shared" si="1"/>
        <v>0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77">
        <f t="shared" si="0"/>
        <v>0</v>
      </c>
      <c r="E32" s="66">
        <v>0</v>
      </c>
      <c r="F32" s="21">
        <v>0</v>
      </c>
      <c r="G32" s="22">
        <v>0</v>
      </c>
      <c r="H32" s="23">
        <v>0</v>
      </c>
      <c r="I32" s="24">
        <f t="shared" si="1"/>
        <v>0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7080</v>
      </c>
      <c r="E33" s="67">
        <f>SUM(E34:E45)</f>
        <v>6700</v>
      </c>
      <c r="F33" s="32">
        <f>SUM(F34:F45)</f>
        <v>380</v>
      </c>
      <c r="G33" s="33">
        <f>SUM(G34:G45)</f>
        <v>0</v>
      </c>
      <c r="H33" s="34">
        <f>SUM(H34:H45)</f>
        <v>0</v>
      </c>
      <c r="I33" s="33">
        <f t="shared" si="1"/>
        <v>7080</v>
      </c>
    </row>
    <row r="34" spans="1:9" ht="12.75">
      <c r="A34" s="80">
        <v>1</v>
      </c>
      <c r="B34" s="83" t="s">
        <v>49</v>
      </c>
      <c r="C34" s="53" t="s">
        <v>50</v>
      </c>
      <c r="D34" s="75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380</v>
      </c>
      <c r="E35" s="63">
        <v>0</v>
      </c>
      <c r="F35" s="14">
        <v>380</v>
      </c>
      <c r="G35" s="19">
        <v>0</v>
      </c>
      <c r="H35" s="12">
        <v>0</v>
      </c>
      <c r="I35" s="13">
        <f t="shared" si="1"/>
        <v>380</v>
      </c>
    </row>
    <row r="36" spans="1:9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>
        <v>0</v>
      </c>
      <c r="F36" s="14">
        <v>0</v>
      </c>
      <c r="G36" s="19">
        <v>0</v>
      </c>
      <c r="H36" s="12">
        <v>0</v>
      </c>
      <c r="I36" s="13">
        <f t="shared" si="1"/>
        <v>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0</v>
      </c>
      <c r="E39" s="63">
        <v>0</v>
      </c>
      <c r="F39" s="14">
        <v>0</v>
      </c>
      <c r="G39" s="19">
        <v>0</v>
      </c>
      <c r="H39" s="12">
        <v>0</v>
      </c>
      <c r="I39" s="13">
        <f t="shared" si="1"/>
        <v>0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0</v>
      </c>
      <c r="E40" s="63">
        <v>0</v>
      </c>
      <c r="F40" s="14">
        <v>0</v>
      </c>
      <c r="G40" s="19">
        <v>0</v>
      </c>
      <c r="H40" s="12">
        <v>0</v>
      </c>
      <c r="I40" s="13">
        <f t="shared" si="1"/>
        <v>0</v>
      </c>
    </row>
    <row r="41" spans="1:9" ht="12.7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0</v>
      </c>
      <c r="E43" s="63">
        <v>0</v>
      </c>
      <c r="F43" s="14">
        <v>0</v>
      </c>
      <c r="G43" s="19">
        <v>0</v>
      </c>
      <c r="H43" s="12">
        <v>0</v>
      </c>
      <c r="I43" s="13">
        <f t="shared" si="1"/>
        <v>0</v>
      </c>
    </row>
    <row r="44" spans="1:9" ht="12.75">
      <c r="A44" s="81">
        <f t="shared" si="2"/>
        <v>11</v>
      </c>
      <c r="B44" s="84" t="s">
        <v>67</v>
      </c>
      <c r="C44" s="54" t="s">
        <v>68</v>
      </c>
      <c r="D44" s="76">
        <f t="shared" si="0"/>
        <v>6700</v>
      </c>
      <c r="E44" s="68">
        <v>6700</v>
      </c>
      <c r="F44" s="17">
        <v>0</v>
      </c>
      <c r="G44" s="19">
        <v>0</v>
      </c>
      <c r="H44" s="12">
        <v>0</v>
      </c>
      <c r="I44" s="13">
        <f t="shared" si="1"/>
        <v>6700</v>
      </c>
    </row>
    <row r="45" spans="1:9" ht="13.5" thickBot="1">
      <c r="A45" s="82">
        <f t="shared" si="2"/>
        <v>12</v>
      </c>
      <c r="B45" s="88">
        <v>720</v>
      </c>
      <c r="C45" s="57" t="s">
        <v>78</v>
      </c>
      <c r="D45" s="77">
        <f t="shared" si="0"/>
        <v>0</v>
      </c>
      <c r="E45" s="66">
        <v>0</v>
      </c>
      <c r="F45" s="21">
        <v>0</v>
      </c>
      <c r="G45" s="22">
        <v>0</v>
      </c>
      <c r="H45" s="23">
        <v>0</v>
      </c>
      <c r="I45" s="24">
        <f t="shared" si="1"/>
        <v>0</v>
      </c>
    </row>
    <row r="46" spans="1:9" ht="13.5" thickBot="1">
      <c r="A46" s="44">
        <f t="shared" si="2"/>
        <v>13</v>
      </c>
      <c r="B46" s="87" t="s">
        <v>69</v>
      </c>
      <c r="C46" s="58"/>
      <c r="D46" s="141">
        <f t="shared" si="0"/>
        <v>0</v>
      </c>
      <c r="E46" s="140">
        <f>E33-E9</f>
        <v>0</v>
      </c>
      <c r="F46" s="47">
        <f>F33-F9</f>
        <v>0</v>
      </c>
      <c r="G46" s="48">
        <f>G33-G9</f>
        <v>0</v>
      </c>
      <c r="H46" s="49">
        <f>H33-H9</f>
        <v>0</v>
      </c>
      <c r="I46" s="48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N12" sqref="M12:N12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9.57421875" style="0" customWidth="1"/>
    <col min="4" max="4" width="16.00390625" style="0" customWidth="1"/>
    <col min="5" max="5" width="15.421875" style="0" hidden="1" customWidth="1"/>
    <col min="6" max="6" width="15.28125" style="0" hidden="1" customWidth="1"/>
    <col min="7" max="7" width="13.28125" style="0" hidden="1" customWidth="1"/>
    <col min="8" max="8" width="14.421875" style="0" customWidth="1"/>
    <col min="9" max="9" width="13.574218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120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E9+F9+G9</f>
        <v>3020</v>
      </c>
      <c r="E9" s="67">
        <f>SUM(E10:E32)</f>
        <v>1114</v>
      </c>
      <c r="F9" s="32">
        <f>SUM(F10:F32)</f>
        <v>1906</v>
      </c>
      <c r="G9" s="33">
        <f>SUM(G10:G32)</f>
        <v>0</v>
      </c>
      <c r="H9" s="34">
        <f>SUM(H10:H32)</f>
        <v>3788</v>
      </c>
      <c r="I9" s="41">
        <f>SUM(I10:I32)</f>
        <v>6808</v>
      </c>
    </row>
    <row r="10" spans="1:9" ht="12.75">
      <c r="A10" s="80">
        <v>1</v>
      </c>
      <c r="B10" s="83" t="s">
        <v>6</v>
      </c>
      <c r="C10" s="53" t="s">
        <v>7</v>
      </c>
      <c r="D10" s="75">
        <f aca="true" t="shared" si="0" ref="D10:D45">E10+F10+G10</f>
        <v>192</v>
      </c>
      <c r="E10" s="62">
        <v>91</v>
      </c>
      <c r="F10" s="25">
        <v>101</v>
      </c>
      <c r="G10" s="26">
        <v>0</v>
      </c>
      <c r="H10" s="27">
        <v>424</v>
      </c>
      <c r="I10" s="28">
        <f aca="true" t="shared" si="1" ref="I10:I45">E10+F10+G10+H10</f>
        <v>616</v>
      </c>
    </row>
    <row r="11" spans="1:9" ht="12.75">
      <c r="A11" s="81">
        <v>2</v>
      </c>
      <c r="B11" s="84" t="s">
        <v>8</v>
      </c>
      <c r="C11" s="54" t="s">
        <v>9</v>
      </c>
      <c r="D11" s="76">
        <f t="shared" si="0"/>
        <v>171</v>
      </c>
      <c r="E11" s="63">
        <v>51</v>
      </c>
      <c r="F11" s="14">
        <v>120</v>
      </c>
      <c r="G11" s="19">
        <v>0</v>
      </c>
      <c r="H11" s="12">
        <v>0</v>
      </c>
      <c r="I11" s="13">
        <f t="shared" si="1"/>
        <v>171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>
        <v>0</v>
      </c>
      <c r="G12" s="19">
        <v>0</v>
      </c>
      <c r="H12" s="12">
        <v>43</v>
      </c>
      <c r="I12" s="13">
        <f t="shared" si="1"/>
        <v>43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87</v>
      </c>
      <c r="E13" s="63">
        <v>0</v>
      </c>
      <c r="F13" s="14">
        <v>87</v>
      </c>
      <c r="G13" s="19">
        <v>0</v>
      </c>
      <c r="H13" s="12">
        <v>60</v>
      </c>
      <c r="I13" s="13">
        <f t="shared" si="1"/>
        <v>147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38</v>
      </c>
      <c r="E14" s="63">
        <v>1</v>
      </c>
      <c r="F14" s="14">
        <v>37</v>
      </c>
      <c r="G14" s="19">
        <v>0</v>
      </c>
      <c r="H14" s="12">
        <v>95</v>
      </c>
      <c r="I14" s="13">
        <f t="shared" si="1"/>
        <v>133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0</v>
      </c>
      <c r="E15" s="63">
        <v>0</v>
      </c>
      <c r="F15" s="14">
        <v>0</v>
      </c>
      <c r="G15" s="19">
        <v>0</v>
      </c>
      <c r="H15" s="12">
        <v>0</v>
      </c>
      <c r="I15" s="13">
        <f t="shared" si="1"/>
        <v>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467</v>
      </c>
      <c r="E16" s="63">
        <v>33</v>
      </c>
      <c r="F16" s="14">
        <v>434</v>
      </c>
      <c r="G16" s="19">
        <v>0</v>
      </c>
      <c r="H16" s="12">
        <v>1305</v>
      </c>
      <c r="I16" s="13">
        <f t="shared" si="1"/>
        <v>1772</v>
      </c>
    </row>
    <row r="17" spans="1:9" ht="12.75">
      <c r="A17" s="81">
        <v>8</v>
      </c>
      <c r="B17" s="84" t="s">
        <v>20</v>
      </c>
      <c r="C17" s="54" t="s">
        <v>21</v>
      </c>
      <c r="D17" s="76">
        <f t="shared" si="0"/>
        <v>1356</v>
      </c>
      <c r="E17" s="63">
        <v>639</v>
      </c>
      <c r="F17" s="14">
        <v>717</v>
      </c>
      <c r="G17" s="19">
        <v>0</v>
      </c>
      <c r="H17" s="12">
        <v>1672</v>
      </c>
      <c r="I17" s="13">
        <f t="shared" si="1"/>
        <v>3028</v>
      </c>
    </row>
    <row r="18" spans="1:9" ht="12.75">
      <c r="A18" s="81">
        <v>9</v>
      </c>
      <c r="B18" s="84" t="s">
        <v>22</v>
      </c>
      <c r="C18" s="54" t="s">
        <v>23</v>
      </c>
      <c r="D18" s="76">
        <f t="shared" si="0"/>
        <v>329</v>
      </c>
      <c r="E18" s="65">
        <v>214</v>
      </c>
      <c r="F18" s="16">
        <v>115</v>
      </c>
      <c r="G18" s="19">
        <v>0</v>
      </c>
      <c r="H18" s="12">
        <v>170</v>
      </c>
      <c r="I18" s="13">
        <f t="shared" si="1"/>
        <v>499</v>
      </c>
    </row>
    <row r="19" spans="1:9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76">
        <f t="shared" si="0"/>
        <v>71</v>
      </c>
      <c r="E20" s="65">
        <v>44</v>
      </c>
      <c r="F20" s="16">
        <v>27</v>
      </c>
      <c r="G20" s="19">
        <v>0</v>
      </c>
      <c r="H20" s="12">
        <v>5</v>
      </c>
      <c r="I20" s="13">
        <f t="shared" si="1"/>
        <v>76</v>
      </c>
    </row>
    <row r="21" spans="1:9" ht="12.7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>
        <v>0</v>
      </c>
      <c r="F21" s="16">
        <v>0</v>
      </c>
      <c r="G21" s="19">
        <v>0</v>
      </c>
      <c r="H21" s="12">
        <v>0</v>
      </c>
      <c r="I21" s="13">
        <f t="shared" si="1"/>
        <v>0</v>
      </c>
    </row>
    <row r="22" spans="1:9" ht="12.75">
      <c r="A22" s="81">
        <v>13</v>
      </c>
      <c r="B22" s="84" t="s">
        <v>26</v>
      </c>
      <c r="C22" s="54" t="s">
        <v>27</v>
      </c>
      <c r="D22" s="76">
        <f t="shared" si="0"/>
        <v>1</v>
      </c>
      <c r="E22" s="63">
        <v>0</v>
      </c>
      <c r="F22" s="14">
        <v>1</v>
      </c>
      <c r="G22" s="19">
        <v>0</v>
      </c>
      <c r="H22" s="12">
        <v>1</v>
      </c>
      <c r="I22" s="13">
        <f t="shared" si="1"/>
        <v>2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26</v>
      </c>
      <c r="E27" s="65">
        <v>6</v>
      </c>
      <c r="F27" s="14">
        <v>20</v>
      </c>
      <c r="G27" s="19">
        <v>0</v>
      </c>
      <c r="H27" s="12">
        <v>13</v>
      </c>
      <c r="I27" s="13">
        <f t="shared" si="1"/>
        <v>39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35</v>
      </c>
      <c r="E28" s="65">
        <v>35</v>
      </c>
      <c r="F28" s="14">
        <v>0</v>
      </c>
      <c r="G28" s="19">
        <v>0</v>
      </c>
      <c r="H28" s="12">
        <v>0</v>
      </c>
      <c r="I28" s="13">
        <f t="shared" si="1"/>
        <v>35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3</v>
      </c>
      <c r="E30" s="63">
        <v>0</v>
      </c>
      <c r="F30" s="14">
        <v>3</v>
      </c>
      <c r="G30" s="19">
        <v>0</v>
      </c>
      <c r="H30" s="12">
        <v>0</v>
      </c>
      <c r="I30" s="13">
        <f t="shared" si="1"/>
        <v>3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77">
        <f t="shared" si="0"/>
        <v>244</v>
      </c>
      <c r="E32" s="66">
        <v>0</v>
      </c>
      <c r="F32" s="21">
        <v>244</v>
      </c>
      <c r="G32" s="22">
        <v>0</v>
      </c>
      <c r="H32" s="23">
        <v>0</v>
      </c>
      <c r="I32" s="24">
        <f t="shared" si="1"/>
        <v>244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3020</v>
      </c>
      <c r="E33" s="67">
        <f>SUM(E34:E45)</f>
        <v>1114</v>
      </c>
      <c r="F33" s="32">
        <f>SUM(F34:F45)</f>
        <v>1906</v>
      </c>
      <c r="G33" s="33">
        <f>SUM(G34:G45)</f>
        <v>0</v>
      </c>
      <c r="H33" s="34">
        <f>SUM(H34:H45)</f>
        <v>3792</v>
      </c>
      <c r="I33" s="33">
        <f t="shared" si="1"/>
        <v>6812</v>
      </c>
    </row>
    <row r="34" spans="1:9" ht="12.75">
      <c r="A34" s="80">
        <v>1</v>
      </c>
      <c r="B34" s="83" t="s">
        <v>49</v>
      </c>
      <c r="C34" s="53" t="s">
        <v>50</v>
      </c>
      <c r="D34" s="75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1880</v>
      </c>
      <c r="E35" s="63">
        <v>0</v>
      </c>
      <c r="F35" s="14">
        <v>1880</v>
      </c>
      <c r="G35" s="19">
        <v>0</v>
      </c>
      <c r="H35" s="12">
        <v>3732</v>
      </c>
      <c r="I35" s="13">
        <f t="shared" si="1"/>
        <v>5612</v>
      </c>
    </row>
    <row r="36" spans="1:9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>
        <v>0</v>
      </c>
      <c r="F36" s="14">
        <v>0</v>
      </c>
      <c r="G36" s="19">
        <v>0</v>
      </c>
      <c r="H36" s="12">
        <v>60</v>
      </c>
      <c r="I36" s="13">
        <f t="shared" si="1"/>
        <v>60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19</v>
      </c>
      <c r="E39" s="63">
        <v>0</v>
      </c>
      <c r="F39" s="14">
        <v>19</v>
      </c>
      <c r="G39" s="19">
        <v>0</v>
      </c>
      <c r="H39" s="12">
        <v>0</v>
      </c>
      <c r="I39" s="13">
        <f t="shared" si="1"/>
        <v>19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0</v>
      </c>
      <c r="E40" s="63">
        <v>0</v>
      </c>
      <c r="F40" s="14">
        <v>0</v>
      </c>
      <c r="G40" s="19">
        <v>0</v>
      </c>
      <c r="H40" s="12">
        <v>0</v>
      </c>
      <c r="I40" s="13">
        <f t="shared" si="1"/>
        <v>0</v>
      </c>
    </row>
    <row r="41" spans="1:9" ht="12.7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1114</v>
      </c>
      <c r="E43" s="63">
        <v>1114</v>
      </c>
      <c r="F43" s="14">
        <v>0</v>
      </c>
      <c r="G43" s="19">
        <v>0</v>
      </c>
      <c r="H43" s="12">
        <v>0</v>
      </c>
      <c r="I43" s="13">
        <f t="shared" si="1"/>
        <v>1114</v>
      </c>
    </row>
    <row r="44" spans="1:9" ht="12.75">
      <c r="A44" s="81">
        <f t="shared" si="2"/>
        <v>11</v>
      </c>
      <c r="B44" s="84" t="s">
        <v>67</v>
      </c>
      <c r="C44" s="54" t="s">
        <v>68</v>
      </c>
      <c r="D44" s="76">
        <f t="shared" si="0"/>
        <v>0</v>
      </c>
      <c r="E44" s="68">
        <v>0</v>
      </c>
      <c r="F44" s="17">
        <v>0</v>
      </c>
      <c r="G44" s="19">
        <v>0</v>
      </c>
      <c r="H44" s="12">
        <v>0</v>
      </c>
      <c r="I44" s="13">
        <f t="shared" si="1"/>
        <v>0</v>
      </c>
    </row>
    <row r="45" spans="1:9" ht="13.5" thickBot="1">
      <c r="A45" s="82">
        <f t="shared" si="2"/>
        <v>12</v>
      </c>
      <c r="B45" s="88">
        <v>720</v>
      </c>
      <c r="C45" s="57" t="s">
        <v>78</v>
      </c>
      <c r="D45" s="77">
        <f t="shared" si="0"/>
        <v>7</v>
      </c>
      <c r="E45" s="66">
        <v>0</v>
      </c>
      <c r="F45" s="21">
        <v>7</v>
      </c>
      <c r="G45" s="22">
        <v>0</v>
      </c>
      <c r="H45" s="23">
        <v>0</v>
      </c>
      <c r="I45" s="24">
        <f t="shared" si="1"/>
        <v>7</v>
      </c>
    </row>
    <row r="46" spans="1:9" ht="13.5" thickBot="1">
      <c r="A46" s="44">
        <f t="shared" si="2"/>
        <v>13</v>
      </c>
      <c r="B46" s="87" t="s">
        <v>69</v>
      </c>
      <c r="C46" s="58"/>
      <c r="D46" s="126">
        <v>0</v>
      </c>
      <c r="E46" s="74">
        <f>E33-E9</f>
        <v>0</v>
      </c>
      <c r="F46" s="47">
        <f>F33-F9</f>
        <v>0</v>
      </c>
      <c r="G46" s="48">
        <f>G33-G9</f>
        <v>0</v>
      </c>
      <c r="H46" s="49">
        <f>H33-H9</f>
        <v>4</v>
      </c>
      <c r="I46" s="48">
        <f>I33-I9</f>
        <v>4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O47" sqref="O47"/>
    </sheetView>
  </sheetViews>
  <sheetFormatPr defaultColWidth="9.140625" defaultRowHeight="12.75"/>
  <cols>
    <col min="1" max="2" width="5.421875" style="0" customWidth="1"/>
    <col min="3" max="3" width="30.00390625" style="0" customWidth="1"/>
    <col min="4" max="4" width="16.00390625" style="0" customWidth="1"/>
    <col min="5" max="5" width="13.00390625" style="0" hidden="1" customWidth="1"/>
    <col min="6" max="6" width="15.28125" style="0" hidden="1" customWidth="1"/>
    <col min="7" max="7" width="12.8515625" style="0" hidden="1" customWidth="1"/>
    <col min="8" max="8" width="13.57421875" style="0" customWidth="1"/>
    <col min="9" max="9" width="13.4218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121</v>
      </c>
      <c r="D4" s="4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F9</f>
        <v>2473</v>
      </c>
      <c r="E9" s="67">
        <f>SUM(E10:E32)</f>
        <v>0</v>
      </c>
      <c r="F9" s="32">
        <f>SUM(F10:F32)</f>
        <v>2473</v>
      </c>
      <c r="G9" s="33">
        <f>SUM(G10:G32)</f>
        <v>0</v>
      </c>
      <c r="H9" s="34">
        <f>SUM(H10:H32)</f>
        <v>93</v>
      </c>
      <c r="I9" s="41">
        <f>SUM(I10:I32)</f>
        <v>2566</v>
      </c>
    </row>
    <row r="10" spans="1:9" ht="12.75">
      <c r="A10" s="80">
        <v>1</v>
      </c>
      <c r="B10" s="83" t="s">
        <v>6</v>
      </c>
      <c r="C10" s="53" t="s">
        <v>7</v>
      </c>
      <c r="D10" s="75">
        <f aca="true" t="shared" si="0" ref="D10:D46">F10</f>
        <v>146</v>
      </c>
      <c r="E10" s="62"/>
      <c r="F10" s="25">
        <v>146</v>
      </c>
      <c r="G10" s="26"/>
      <c r="H10" s="27">
        <v>93</v>
      </c>
      <c r="I10" s="28">
        <f aca="true" t="shared" si="1" ref="I10:I45">E10+F10+G10+H10</f>
        <v>239</v>
      </c>
    </row>
    <row r="11" spans="1:9" ht="12.75">
      <c r="A11" s="81">
        <v>2</v>
      </c>
      <c r="B11" s="84" t="s">
        <v>8</v>
      </c>
      <c r="C11" s="54" t="s">
        <v>9</v>
      </c>
      <c r="D11" s="76">
        <f t="shared" si="0"/>
        <v>497</v>
      </c>
      <c r="E11" s="63"/>
      <c r="F11" s="14">
        <v>497</v>
      </c>
      <c r="G11" s="19"/>
      <c r="H11" s="12">
        <v>0</v>
      </c>
      <c r="I11" s="13">
        <f t="shared" si="1"/>
        <v>497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/>
      <c r="F12" s="14">
        <v>0</v>
      </c>
      <c r="G12" s="19"/>
      <c r="H12" s="12">
        <v>0</v>
      </c>
      <c r="I12" s="13">
        <f t="shared" si="1"/>
        <v>0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150</v>
      </c>
      <c r="E13" s="63"/>
      <c r="F13" s="14">
        <v>150</v>
      </c>
      <c r="G13" s="19"/>
      <c r="H13" s="12">
        <v>0</v>
      </c>
      <c r="I13" s="13">
        <f t="shared" si="1"/>
        <v>150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80</v>
      </c>
      <c r="E14" s="63"/>
      <c r="F14" s="14">
        <v>80</v>
      </c>
      <c r="G14" s="19"/>
      <c r="H14" s="12">
        <v>0</v>
      </c>
      <c r="I14" s="13">
        <f t="shared" si="1"/>
        <v>80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0</v>
      </c>
      <c r="E15" s="63"/>
      <c r="F15" s="14">
        <v>0</v>
      </c>
      <c r="G15" s="19"/>
      <c r="H15" s="12">
        <v>0</v>
      </c>
      <c r="I15" s="13">
        <f t="shared" si="1"/>
        <v>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366</v>
      </c>
      <c r="E16" s="63"/>
      <c r="F16" s="14">
        <v>366</v>
      </c>
      <c r="G16" s="19"/>
      <c r="H16" s="12">
        <v>0</v>
      </c>
      <c r="I16" s="13">
        <f t="shared" si="1"/>
        <v>366</v>
      </c>
    </row>
    <row r="17" spans="1:9" ht="12.75">
      <c r="A17" s="81">
        <v>8</v>
      </c>
      <c r="B17" s="84" t="s">
        <v>20</v>
      </c>
      <c r="C17" s="54" t="s">
        <v>21</v>
      </c>
      <c r="D17" s="76">
        <f t="shared" si="0"/>
        <v>780</v>
      </c>
      <c r="E17" s="63"/>
      <c r="F17" s="14">
        <v>780</v>
      </c>
      <c r="G17" s="19"/>
      <c r="H17" s="12">
        <v>0</v>
      </c>
      <c r="I17" s="13">
        <f t="shared" si="1"/>
        <v>780</v>
      </c>
    </row>
    <row r="18" spans="1:9" ht="12.75">
      <c r="A18" s="81">
        <v>9</v>
      </c>
      <c r="B18" s="84" t="s">
        <v>22</v>
      </c>
      <c r="C18" s="54" t="s">
        <v>23</v>
      </c>
      <c r="D18" s="76">
        <f t="shared" si="0"/>
        <v>273</v>
      </c>
      <c r="E18" s="65"/>
      <c r="F18" s="16">
        <v>273</v>
      </c>
      <c r="G18" s="19"/>
      <c r="H18" s="12">
        <v>0</v>
      </c>
      <c r="I18" s="13">
        <f t="shared" si="1"/>
        <v>273</v>
      </c>
    </row>
    <row r="19" spans="1:9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/>
      <c r="F19" s="16">
        <v>0</v>
      </c>
      <c r="G19" s="19"/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76">
        <f t="shared" si="0"/>
        <v>13</v>
      </c>
      <c r="E20" s="65"/>
      <c r="F20" s="16">
        <v>13</v>
      </c>
      <c r="G20" s="19"/>
      <c r="H20" s="12">
        <v>0</v>
      </c>
      <c r="I20" s="13">
        <f t="shared" si="1"/>
        <v>13</v>
      </c>
    </row>
    <row r="21" spans="1:9" ht="12.7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/>
      <c r="F21" s="16">
        <v>0</v>
      </c>
      <c r="G21" s="19"/>
      <c r="H21" s="12">
        <v>0</v>
      </c>
      <c r="I21" s="13">
        <f t="shared" si="1"/>
        <v>0</v>
      </c>
    </row>
    <row r="22" spans="1:9" ht="12.75">
      <c r="A22" s="81">
        <v>13</v>
      </c>
      <c r="B22" s="84" t="s">
        <v>26</v>
      </c>
      <c r="C22" s="54" t="s">
        <v>27</v>
      </c>
      <c r="D22" s="76">
        <f t="shared" si="0"/>
        <v>1</v>
      </c>
      <c r="E22" s="63"/>
      <c r="F22" s="14">
        <v>1</v>
      </c>
      <c r="G22" s="19"/>
      <c r="H22" s="12">
        <v>0</v>
      </c>
      <c r="I22" s="13">
        <f t="shared" si="1"/>
        <v>1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/>
      <c r="F23" s="14">
        <v>0</v>
      </c>
      <c r="G23" s="19"/>
      <c r="H23" s="12">
        <v>0</v>
      </c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1</v>
      </c>
      <c r="E24" s="63"/>
      <c r="F24" s="14">
        <v>1</v>
      </c>
      <c r="G24" s="19"/>
      <c r="H24" s="12">
        <v>0</v>
      </c>
      <c r="I24" s="13">
        <f t="shared" si="1"/>
        <v>1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/>
      <c r="F25" s="14">
        <v>0</v>
      </c>
      <c r="G25" s="19"/>
      <c r="H25" s="12">
        <v>0</v>
      </c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/>
      <c r="F26" s="14">
        <v>0</v>
      </c>
      <c r="G26" s="19"/>
      <c r="H26" s="12">
        <v>0</v>
      </c>
      <c r="I26" s="13">
        <f t="shared" si="1"/>
        <v>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166</v>
      </c>
      <c r="E27" s="65"/>
      <c r="F27" s="14">
        <v>166</v>
      </c>
      <c r="G27" s="19"/>
      <c r="H27" s="12">
        <v>0</v>
      </c>
      <c r="I27" s="13">
        <f t="shared" si="1"/>
        <v>166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0</v>
      </c>
      <c r="E28" s="65"/>
      <c r="F28" s="14">
        <v>0</v>
      </c>
      <c r="G28" s="19"/>
      <c r="H28" s="12">
        <v>0</v>
      </c>
      <c r="I28" s="13">
        <f t="shared" si="1"/>
        <v>0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/>
      <c r="F29" s="14">
        <v>0</v>
      </c>
      <c r="G29" s="19"/>
      <c r="H29" s="12">
        <v>0</v>
      </c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0</v>
      </c>
      <c r="E30" s="63"/>
      <c r="F30" s="14">
        <v>0</v>
      </c>
      <c r="G30" s="19"/>
      <c r="H30" s="12">
        <v>0</v>
      </c>
      <c r="I30" s="13">
        <f t="shared" si="1"/>
        <v>0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/>
      <c r="F31" s="14">
        <v>0</v>
      </c>
      <c r="G31" s="19"/>
      <c r="H31" s="12">
        <v>0</v>
      </c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77">
        <f t="shared" si="0"/>
        <v>0</v>
      </c>
      <c r="E32" s="66"/>
      <c r="F32" s="21">
        <v>0</v>
      </c>
      <c r="G32" s="22"/>
      <c r="H32" s="23">
        <v>0</v>
      </c>
      <c r="I32" s="24">
        <f t="shared" si="1"/>
        <v>0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2285</v>
      </c>
      <c r="E33" s="67">
        <f>SUM(E34:E45)</f>
        <v>0</v>
      </c>
      <c r="F33" s="32">
        <f>SUM(F34:F45)</f>
        <v>2285</v>
      </c>
      <c r="G33" s="33">
        <f>SUM(G34:G45)</f>
        <v>0</v>
      </c>
      <c r="H33" s="34">
        <f>SUM(H34:H45)</f>
        <v>281</v>
      </c>
      <c r="I33" s="33">
        <f t="shared" si="1"/>
        <v>2566</v>
      </c>
    </row>
    <row r="34" spans="1:9" ht="12.75">
      <c r="A34" s="80">
        <v>1</v>
      </c>
      <c r="B34" s="83" t="s">
        <v>49</v>
      </c>
      <c r="C34" s="53" t="s">
        <v>50</v>
      </c>
      <c r="D34" s="75">
        <f t="shared" si="0"/>
        <v>0</v>
      </c>
      <c r="E34" s="62"/>
      <c r="F34" s="25">
        <v>0</v>
      </c>
      <c r="G34" s="26"/>
      <c r="H34" s="27">
        <v>0</v>
      </c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2285</v>
      </c>
      <c r="E35" s="63"/>
      <c r="F35" s="14">
        <v>2285</v>
      </c>
      <c r="G35" s="19"/>
      <c r="H35" s="12">
        <v>281</v>
      </c>
      <c r="I35" s="13">
        <f t="shared" si="1"/>
        <v>2566</v>
      </c>
    </row>
    <row r="36" spans="1:9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/>
      <c r="F36" s="14">
        <v>0</v>
      </c>
      <c r="G36" s="19"/>
      <c r="H36" s="12">
        <v>0</v>
      </c>
      <c r="I36" s="13">
        <f t="shared" si="1"/>
        <v>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/>
      <c r="F37" s="14">
        <v>0</v>
      </c>
      <c r="G37" s="19"/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0</v>
      </c>
      <c r="E38" s="63"/>
      <c r="F38" s="14">
        <v>0</v>
      </c>
      <c r="G38" s="19"/>
      <c r="H38" s="12">
        <v>0</v>
      </c>
      <c r="I38" s="13">
        <f t="shared" si="1"/>
        <v>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0</v>
      </c>
      <c r="E39" s="63"/>
      <c r="F39" s="14">
        <v>0</v>
      </c>
      <c r="G39" s="19"/>
      <c r="H39" s="12">
        <v>0</v>
      </c>
      <c r="I39" s="13">
        <f t="shared" si="1"/>
        <v>0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0</v>
      </c>
      <c r="E40" s="63"/>
      <c r="F40" s="14">
        <v>0</v>
      </c>
      <c r="G40" s="19"/>
      <c r="H40" s="12">
        <v>0</v>
      </c>
      <c r="I40" s="13">
        <f t="shared" si="1"/>
        <v>0</v>
      </c>
    </row>
    <row r="41" spans="1:9" ht="12.7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/>
      <c r="F41" s="14">
        <v>0</v>
      </c>
      <c r="G41" s="19"/>
      <c r="H41" s="12">
        <v>0</v>
      </c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/>
      <c r="F42" s="14">
        <v>0</v>
      </c>
      <c r="G42" s="19"/>
      <c r="H42" s="12">
        <v>0</v>
      </c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0</v>
      </c>
      <c r="E43" s="63"/>
      <c r="F43" s="14">
        <v>0</v>
      </c>
      <c r="G43" s="19"/>
      <c r="H43" s="12">
        <v>0</v>
      </c>
      <c r="I43" s="13">
        <f t="shared" si="1"/>
        <v>0</v>
      </c>
    </row>
    <row r="44" spans="1:9" ht="13.5" thickBot="1">
      <c r="A44" s="81">
        <f t="shared" si="2"/>
        <v>11</v>
      </c>
      <c r="B44" s="86" t="s">
        <v>67</v>
      </c>
      <c r="C44" s="54" t="s">
        <v>68</v>
      </c>
      <c r="D44" s="76">
        <f t="shared" si="0"/>
        <v>0</v>
      </c>
      <c r="E44" s="68"/>
      <c r="F44" s="17">
        <v>0</v>
      </c>
      <c r="G44" s="19"/>
      <c r="H44" s="12">
        <v>0</v>
      </c>
      <c r="I44" s="13">
        <f t="shared" si="1"/>
        <v>0</v>
      </c>
    </row>
    <row r="45" spans="1:9" ht="13.5" thickBot="1">
      <c r="A45" s="20">
        <f t="shared" si="2"/>
        <v>12</v>
      </c>
      <c r="B45" s="92">
        <v>720</v>
      </c>
      <c r="C45" s="61" t="s">
        <v>78</v>
      </c>
      <c r="D45" s="77">
        <f t="shared" si="0"/>
        <v>0</v>
      </c>
      <c r="E45" s="139"/>
      <c r="F45" s="21">
        <v>0</v>
      </c>
      <c r="G45" s="106"/>
      <c r="H45" s="23">
        <v>0</v>
      </c>
      <c r="I45" s="24">
        <f t="shared" si="1"/>
        <v>0</v>
      </c>
    </row>
    <row r="46" spans="1:9" ht="13.5" thickBot="1">
      <c r="A46" s="44">
        <f t="shared" si="2"/>
        <v>13</v>
      </c>
      <c r="B46" s="43" t="s">
        <v>69</v>
      </c>
      <c r="C46" s="58"/>
      <c r="D46" s="141">
        <f t="shared" si="0"/>
        <v>-188</v>
      </c>
      <c r="E46" s="74">
        <f>E33-E9</f>
        <v>0</v>
      </c>
      <c r="F46" s="47">
        <f>F33-F9</f>
        <v>-188</v>
      </c>
      <c r="G46" s="48">
        <f>G33-G9</f>
        <v>0</v>
      </c>
      <c r="H46" s="49">
        <f>H33-H9</f>
        <v>188</v>
      </c>
      <c r="I46" s="48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29.8515625" style="0" customWidth="1"/>
    <col min="4" max="4" width="15.7109375" style="0" customWidth="1"/>
    <col min="5" max="5" width="14.8515625" style="0" hidden="1" customWidth="1"/>
    <col min="6" max="6" width="13.8515625" style="0" hidden="1" customWidth="1"/>
    <col min="7" max="7" width="12.8515625" style="0" hidden="1" customWidth="1"/>
    <col min="8" max="8" width="14.28125" style="0" customWidth="1"/>
    <col min="9" max="9" width="12.281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1" t="s">
        <v>122</v>
      </c>
      <c r="D4" s="1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E9+F9+G9</f>
        <v>9254</v>
      </c>
      <c r="E9" s="67">
        <f>SUM(E10:E32)</f>
        <v>0</v>
      </c>
      <c r="F9" s="32">
        <f>SUM(F10:F32)</f>
        <v>9017</v>
      </c>
      <c r="G9" s="33">
        <f>SUM(G10:G32)</f>
        <v>237</v>
      </c>
      <c r="H9" s="34">
        <f>SUM(H10:H32)</f>
        <v>25</v>
      </c>
      <c r="I9" s="41">
        <f>SUM(I10:I32)</f>
        <v>9279</v>
      </c>
    </row>
    <row r="10" spans="1:9" ht="12.75">
      <c r="A10" s="80">
        <v>1</v>
      </c>
      <c r="B10" s="83" t="s">
        <v>6</v>
      </c>
      <c r="C10" s="53" t="s">
        <v>7</v>
      </c>
      <c r="D10" s="75">
        <f aca="true" t="shared" si="0" ref="D10:D46">E10+F10+G10</f>
        <v>3079</v>
      </c>
      <c r="E10" s="62">
        <v>0</v>
      </c>
      <c r="F10" s="25">
        <v>2942</v>
      </c>
      <c r="G10" s="26">
        <v>137</v>
      </c>
      <c r="H10" s="27">
        <v>25</v>
      </c>
      <c r="I10" s="28">
        <f aca="true" t="shared" si="1" ref="I10:I45">E10+F10+G10+H10</f>
        <v>3104</v>
      </c>
    </row>
    <row r="11" spans="1:9" ht="12.75">
      <c r="A11" s="81">
        <v>2</v>
      </c>
      <c r="B11" s="84" t="s">
        <v>8</v>
      </c>
      <c r="C11" s="54" t="s">
        <v>9</v>
      </c>
      <c r="D11" s="76">
        <f t="shared" si="0"/>
        <v>0</v>
      </c>
      <c r="E11" s="63">
        <v>0</v>
      </c>
      <c r="F11" s="14"/>
      <c r="G11" s="19"/>
      <c r="H11" s="12"/>
      <c r="I11" s="13">
        <f t="shared" si="1"/>
        <v>0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/>
      <c r="G12" s="19"/>
      <c r="H12" s="12"/>
      <c r="I12" s="13">
        <f t="shared" si="1"/>
        <v>0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60</v>
      </c>
      <c r="E13" s="63">
        <v>0</v>
      </c>
      <c r="F13" s="14">
        <v>60</v>
      </c>
      <c r="G13" s="19"/>
      <c r="H13" s="12"/>
      <c r="I13" s="13">
        <f t="shared" si="1"/>
        <v>60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100</v>
      </c>
      <c r="E14" s="63">
        <v>0</v>
      </c>
      <c r="F14" s="14">
        <v>100</v>
      </c>
      <c r="G14" s="19"/>
      <c r="H14" s="12"/>
      <c r="I14" s="13">
        <f t="shared" si="1"/>
        <v>100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50</v>
      </c>
      <c r="E15" s="63">
        <v>0</v>
      </c>
      <c r="F15" s="14">
        <v>50</v>
      </c>
      <c r="G15" s="19"/>
      <c r="H15" s="12"/>
      <c r="I15" s="13">
        <f t="shared" si="1"/>
        <v>50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700</v>
      </c>
      <c r="E16" s="63">
        <v>0</v>
      </c>
      <c r="F16" s="14">
        <v>600</v>
      </c>
      <c r="G16" s="19">
        <v>100</v>
      </c>
      <c r="H16" s="12"/>
      <c r="I16" s="13">
        <f t="shared" si="1"/>
        <v>700</v>
      </c>
    </row>
    <row r="17" spans="1:9" ht="12.75">
      <c r="A17" s="81">
        <v>8</v>
      </c>
      <c r="B17" s="84" t="s">
        <v>20</v>
      </c>
      <c r="C17" s="54" t="s">
        <v>21</v>
      </c>
      <c r="D17" s="76">
        <f t="shared" si="0"/>
        <v>3900</v>
      </c>
      <c r="E17" s="63">
        <v>0</v>
      </c>
      <c r="F17" s="14">
        <v>3900</v>
      </c>
      <c r="G17" s="19"/>
      <c r="H17" s="12"/>
      <c r="I17" s="13">
        <f t="shared" si="1"/>
        <v>3900</v>
      </c>
    </row>
    <row r="18" spans="1:9" ht="12.75">
      <c r="A18" s="81">
        <v>9</v>
      </c>
      <c r="B18" s="84" t="s">
        <v>22</v>
      </c>
      <c r="C18" s="54" t="s">
        <v>23</v>
      </c>
      <c r="D18" s="76">
        <f t="shared" si="0"/>
        <v>1326</v>
      </c>
      <c r="E18" s="65">
        <v>0</v>
      </c>
      <c r="F18" s="16">
        <v>1326</v>
      </c>
      <c r="G18" s="19"/>
      <c r="H18" s="12"/>
      <c r="I18" s="13">
        <f t="shared" si="1"/>
        <v>1326</v>
      </c>
    </row>
    <row r="19" spans="1:9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/>
      <c r="G19" s="19"/>
      <c r="H19" s="12"/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76">
        <f t="shared" si="0"/>
        <v>39</v>
      </c>
      <c r="E20" s="65">
        <v>0</v>
      </c>
      <c r="F20" s="16">
        <v>39</v>
      </c>
      <c r="G20" s="19"/>
      <c r="H20" s="12"/>
      <c r="I20" s="13">
        <f t="shared" si="1"/>
        <v>39</v>
      </c>
    </row>
    <row r="21" spans="1:9" ht="12.7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>
        <v>0</v>
      </c>
      <c r="F21" s="16"/>
      <c r="G21" s="19"/>
      <c r="H21" s="12"/>
      <c r="I21" s="13">
        <f t="shared" si="1"/>
        <v>0</v>
      </c>
    </row>
    <row r="22" spans="1:9" ht="12.75">
      <c r="A22" s="81">
        <v>13</v>
      </c>
      <c r="B22" s="84" t="s">
        <v>26</v>
      </c>
      <c r="C22" s="54" t="s">
        <v>27</v>
      </c>
      <c r="D22" s="76">
        <f t="shared" si="0"/>
        <v>0</v>
      </c>
      <c r="E22" s="63">
        <v>0</v>
      </c>
      <c r="F22" s="14"/>
      <c r="G22" s="19"/>
      <c r="H22" s="12"/>
      <c r="I22" s="13">
        <f t="shared" si="1"/>
        <v>0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>
        <v>0</v>
      </c>
      <c r="F23" s="14"/>
      <c r="G23" s="19"/>
      <c r="H23" s="12"/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/>
      <c r="G24" s="19"/>
      <c r="H24" s="12"/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/>
      <c r="G25" s="19"/>
      <c r="H25" s="12"/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>
        <v>0</v>
      </c>
      <c r="F26" s="14"/>
      <c r="G26" s="19"/>
      <c r="H26" s="12"/>
      <c r="I26" s="13">
        <f t="shared" si="1"/>
        <v>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0</v>
      </c>
      <c r="E27" s="65">
        <v>0</v>
      </c>
      <c r="F27" s="14"/>
      <c r="G27" s="19"/>
      <c r="H27" s="12"/>
      <c r="I27" s="13">
        <f t="shared" si="1"/>
        <v>0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0</v>
      </c>
      <c r="E28" s="65">
        <v>0</v>
      </c>
      <c r="F28" s="14"/>
      <c r="G28" s="19"/>
      <c r="H28" s="12"/>
      <c r="I28" s="13">
        <f t="shared" si="1"/>
        <v>0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/>
      <c r="G29" s="19"/>
      <c r="H29" s="12"/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0</v>
      </c>
      <c r="E30" s="63">
        <v>0</v>
      </c>
      <c r="F30" s="14"/>
      <c r="G30" s="19"/>
      <c r="H30" s="12"/>
      <c r="I30" s="13">
        <f t="shared" si="1"/>
        <v>0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>
        <v>0</v>
      </c>
      <c r="F31" s="14"/>
      <c r="G31" s="19"/>
      <c r="H31" s="12"/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93">
        <f t="shared" si="0"/>
        <v>0</v>
      </c>
      <c r="E32" s="66">
        <v>0</v>
      </c>
      <c r="F32" s="21"/>
      <c r="G32" s="22"/>
      <c r="H32" s="23"/>
      <c r="I32" s="24">
        <f t="shared" si="1"/>
        <v>0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9254</v>
      </c>
      <c r="E33" s="67">
        <f>SUM(E34:E45)</f>
        <v>0</v>
      </c>
      <c r="F33" s="32">
        <f>SUM(F34:F45)</f>
        <v>9017</v>
      </c>
      <c r="G33" s="33">
        <f>SUM(G34:G45)</f>
        <v>237</v>
      </c>
      <c r="H33" s="34">
        <f>SUM(H34:H45)</f>
        <v>25</v>
      </c>
      <c r="I33" s="33">
        <f t="shared" si="1"/>
        <v>9279</v>
      </c>
    </row>
    <row r="34" spans="1:9" ht="12.75">
      <c r="A34" s="80">
        <v>1</v>
      </c>
      <c r="B34" s="83" t="s">
        <v>49</v>
      </c>
      <c r="C34" s="53" t="s">
        <v>50</v>
      </c>
      <c r="D34" s="75">
        <f t="shared" si="0"/>
        <v>0</v>
      </c>
      <c r="E34" s="62">
        <v>0</v>
      </c>
      <c r="F34" s="25"/>
      <c r="G34" s="26"/>
      <c r="H34" s="27"/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0</v>
      </c>
      <c r="E35" s="63">
        <v>0</v>
      </c>
      <c r="F35" s="14"/>
      <c r="G35" s="19"/>
      <c r="H35" s="12">
        <v>25</v>
      </c>
      <c r="I35" s="13">
        <f t="shared" si="1"/>
        <v>25</v>
      </c>
    </row>
    <row r="36" spans="1:9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>
        <v>0</v>
      </c>
      <c r="F36" s="14"/>
      <c r="G36" s="19"/>
      <c r="H36" s="12"/>
      <c r="I36" s="13">
        <f t="shared" si="1"/>
        <v>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/>
      <c r="G37" s="19"/>
      <c r="H37" s="12"/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0</v>
      </c>
      <c r="E38" s="63">
        <v>0</v>
      </c>
      <c r="F38" s="14"/>
      <c r="G38" s="19"/>
      <c r="H38" s="12"/>
      <c r="I38" s="13">
        <f t="shared" si="1"/>
        <v>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0</v>
      </c>
      <c r="E39" s="63">
        <v>0</v>
      </c>
      <c r="F39" s="14"/>
      <c r="G39" s="19"/>
      <c r="H39" s="12"/>
      <c r="I39" s="13">
        <f t="shared" si="1"/>
        <v>0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0</v>
      </c>
      <c r="E40" s="63">
        <v>0</v>
      </c>
      <c r="F40" s="14"/>
      <c r="G40" s="19"/>
      <c r="H40" s="12"/>
      <c r="I40" s="13">
        <f t="shared" si="1"/>
        <v>0</v>
      </c>
    </row>
    <row r="41" spans="1:9" ht="12.7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>
        <v>0</v>
      </c>
      <c r="F41" s="14"/>
      <c r="G41" s="19"/>
      <c r="H41" s="12"/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>
        <v>0</v>
      </c>
      <c r="F42" s="14"/>
      <c r="G42" s="19"/>
      <c r="H42" s="12"/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0</v>
      </c>
      <c r="E43" s="63">
        <v>0</v>
      </c>
      <c r="F43" s="14"/>
      <c r="G43" s="19"/>
      <c r="H43" s="12"/>
      <c r="I43" s="13">
        <f t="shared" si="1"/>
        <v>0</v>
      </c>
    </row>
    <row r="44" spans="1:9" ht="12.75">
      <c r="A44" s="81">
        <f t="shared" si="2"/>
        <v>11</v>
      </c>
      <c r="B44" s="84" t="s">
        <v>67</v>
      </c>
      <c r="C44" s="54" t="s">
        <v>68</v>
      </c>
      <c r="D44" s="76">
        <f t="shared" si="0"/>
        <v>237</v>
      </c>
      <c r="E44" s="68">
        <v>0</v>
      </c>
      <c r="F44" s="17"/>
      <c r="G44" s="19">
        <v>237</v>
      </c>
      <c r="H44" s="12"/>
      <c r="I44" s="13">
        <f t="shared" si="1"/>
        <v>237</v>
      </c>
    </row>
    <row r="45" spans="1:9" ht="13.5" thickBot="1">
      <c r="A45" s="82">
        <f t="shared" si="2"/>
        <v>12</v>
      </c>
      <c r="B45" s="88">
        <v>720</v>
      </c>
      <c r="C45" s="57" t="s">
        <v>78</v>
      </c>
      <c r="D45" s="77">
        <f t="shared" si="0"/>
        <v>9017</v>
      </c>
      <c r="E45" s="66">
        <v>0</v>
      </c>
      <c r="F45" s="21">
        <v>9017</v>
      </c>
      <c r="G45" s="106"/>
      <c r="H45" s="23"/>
      <c r="I45" s="24">
        <f t="shared" si="1"/>
        <v>9017</v>
      </c>
    </row>
    <row r="46" spans="1:9" ht="13.5" thickBot="1">
      <c r="A46" s="44">
        <f t="shared" si="2"/>
        <v>13</v>
      </c>
      <c r="B46" s="87" t="s">
        <v>69</v>
      </c>
      <c r="C46" s="58"/>
      <c r="D46" s="141">
        <f t="shared" si="0"/>
        <v>0</v>
      </c>
      <c r="E46" s="74">
        <f>E33-E9</f>
        <v>0</v>
      </c>
      <c r="F46" s="47">
        <f>F33-F9</f>
        <v>0</v>
      </c>
      <c r="G46" s="48">
        <f>G33-G9</f>
        <v>0</v>
      </c>
      <c r="H46" s="49">
        <f>H33-H9</f>
        <v>0</v>
      </c>
      <c r="I46" s="48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421875" style="0" customWidth="1"/>
    <col min="2" max="2" width="4.8515625" style="0" customWidth="1"/>
    <col min="3" max="3" width="29.57421875" style="0" customWidth="1"/>
    <col min="4" max="4" width="15.7109375" style="0" customWidth="1"/>
    <col min="5" max="5" width="12.28125" style="0" hidden="1" customWidth="1"/>
    <col min="6" max="6" width="12.00390625" style="0" hidden="1" customWidth="1"/>
    <col min="7" max="7" width="13.140625" style="0" hidden="1" customWidth="1"/>
    <col min="8" max="8" width="14.00390625" style="0" customWidth="1"/>
    <col min="9" max="9" width="12.85156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123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E9+F9</f>
        <v>5868</v>
      </c>
      <c r="E9" s="67">
        <f>SUM(E10:E32)</f>
        <v>4416</v>
      </c>
      <c r="F9" s="32">
        <f>SUM(F10:F32)</f>
        <v>1452</v>
      </c>
      <c r="G9" s="33">
        <f>SUM(G10:G32)</f>
        <v>0</v>
      </c>
      <c r="H9" s="34">
        <f>SUM(H10:H32)</f>
        <v>0</v>
      </c>
      <c r="I9" s="41">
        <f>SUM(I10:I32)</f>
        <v>5868</v>
      </c>
    </row>
    <row r="10" spans="1:9" ht="12.75">
      <c r="A10" s="80">
        <v>1</v>
      </c>
      <c r="B10" s="83" t="s">
        <v>6</v>
      </c>
      <c r="C10" s="53" t="s">
        <v>7</v>
      </c>
      <c r="D10" s="75">
        <f aca="true" t="shared" si="0" ref="D10:D46">E10+F10</f>
        <v>348</v>
      </c>
      <c r="E10" s="62">
        <v>348</v>
      </c>
      <c r="F10" s="25">
        <v>0</v>
      </c>
      <c r="G10" s="26"/>
      <c r="H10" s="27">
        <v>0</v>
      </c>
      <c r="I10" s="28">
        <f aca="true" t="shared" si="1" ref="I10:I45">E10+F10+G10+H10</f>
        <v>348</v>
      </c>
    </row>
    <row r="11" spans="1:9" ht="12.75">
      <c r="A11" s="81">
        <v>2</v>
      </c>
      <c r="B11" s="84" t="s">
        <v>8</v>
      </c>
      <c r="C11" s="54" t="s">
        <v>9</v>
      </c>
      <c r="D11" s="76">
        <f t="shared" si="0"/>
        <v>90</v>
      </c>
      <c r="E11" s="63">
        <v>90</v>
      </c>
      <c r="F11" s="14">
        <v>0</v>
      </c>
      <c r="G11" s="19"/>
      <c r="H11" s="12">
        <v>0</v>
      </c>
      <c r="I11" s="13">
        <f t="shared" si="1"/>
        <v>90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>
        <v>0</v>
      </c>
      <c r="G12" s="19"/>
      <c r="H12" s="12">
        <v>0</v>
      </c>
      <c r="I12" s="13">
        <f t="shared" si="1"/>
        <v>0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0</v>
      </c>
      <c r="E13" s="63">
        <v>0</v>
      </c>
      <c r="F13" s="14">
        <v>0</v>
      </c>
      <c r="G13" s="19"/>
      <c r="H13" s="12">
        <v>0</v>
      </c>
      <c r="I13" s="13">
        <f t="shared" si="1"/>
        <v>0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100</v>
      </c>
      <c r="E14" s="63">
        <v>38</v>
      </c>
      <c r="F14" s="14">
        <v>62</v>
      </c>
      <c r="G14" s="19"/>
      <c r="H14" s="12">
        <v>0</v>
      </c>
      <c r="I14" s="13">
        <f t="shared" si="1"/>
        <v>100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20</v>
      </c>
      <c r="E15" s="63">
        <v>0</v>
      </c>
      <c r="F15" s="14">
        <v>20</v>
      </c>
      <c r="G15" s="19"/>
      <c r="H15" s="12">
        <v>0</v>
      </c>
      <c r="I15" s="13">
        <f t="shared" si="1"/>
        <v>20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534</v>
      </c>
      <c r="E16" s="63">
        <v>534</v>
      </c>
      <c r="F16" s="14">
        <v>0</v>
      </c>
      <c r="G16" s="19"/>
      <c r="H16" s="12">
        <v>0</v>
      </c>
      <c r="I16" s="13">
        <f t="shared" si="1"/>
        <v>534</v>
      </c>
    </row>
    <row r="17" spans="1:9" ht="12.75">
      <c r="A17" s="81">
        <v>8</v>
      </c>
      <c r="B17" s="84" t="s">
        <v>20</v>
      </c>
      <c r="C17" s="54" t="s">
        <v>21</v>
      </c>
      <c r="D17" s="76">
        <f t="shared" si="0"/>
        <v>1041</v>
      </c>
      <c r="E17" s="63">
        <v>0</v>
      </c>
      <c r="F17" s="14">
        <v>1041</v>
      </c>
      <c r="G17" s="19"/>
      <c r="H17" s="12">
        <v>0</v>
      </c>
      <c r="I17" s="13">
        <f t="shared" si="1"/>
        <v>1041</v>
      </c>
    </row>
    <row r="18" spans="1:9" ht="12.75">
      <c r="A18" s="81">
        <v>9</v>
      </c>
      <c r="B18" s="84" t="s">
        <v>22</v>
      </c>
      <c r="C18" s="54" t="s">
        <v>23</v>
      </c>
      <c r="D18" s="76">
        <f t="shared" si="0"/>
        <v>87</v>
      </c>
      <c r="E18" s="65">
        <v>0</v>
      </c>
      <c r="F18" s="16">
        <v>87</v>
      </c>
      <c r="G18" s="19"/>
      <c r="H18" s="12">
        <v>0</v>
      </c>
      <c r="I18" s="13">
        <f t="shared" si="1"/>
        <v>87</v>
      </c>
    </row>
    <row r="19" spans="1:9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>
        <v>0</v>
      </c>
      <c r="G19" s="19"/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76">
        <f t="shared" si="0"/>
        <v>242</v>
      </c>
      <c r="E20" s="65">
        <v>0</v>
      </c>
      <c r="F20" s="16">
        <v>242</v>
      </c>
      <c r="G20" s="19"/>
      <c r="H20" s="12">
        <v>0</v>
      </c>
      <c r="I20" s="13">
        <f t="shared" si="1"/>
        <v>242</v>
      </c>
    </row>
    <row r="21" spans="1:9" ht="12.7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>
        <v>0</v>
      </c>
      <c r="F21" s="16">
        <v>0</v>
      </c>
      <c r="G21" s="19"/>
      <c r="H21" s="12">
        <v>0</v>
      </c>
      <c r="I21" s="13">
        <f t="shared" si="1"/>
        <v>0</v>
      </c>
    </row>
    <row r="22" spans="1:9" ht="12.75">
      <c r="A22" s="81">
        <v>13</v>
      </c>
      <c r="B22" s="84" t="s">
        <v>26</v>
      </c>
      <c r="C22" s="54" t="s">
        <v>27</v>
      </c>
      <c r="D22" s="76">
        <f t="shared" si="0"/>
        <v>0</v>
      </c>
      <c r="E22" s="63">
        <v>0</v>
      </c>
      <c r="F22" s="14">
        <v>0</v>
      </c>
      <c r="G22" s="19"/>
      <c r="H22" s="12">
        <v>0</v>
      </c>
      <c r="I22" s="13">
        <f t="shared" si="1"/>
        <v>0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>
        <v>0</v>
      </c>
      <c r="F23" s="14">
        <v>0</v>
      </c>
      <c r="G23" s="19"/>
      <c r="H23" s="12">
        <v>0</v>
      </c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>
        <v>0</v>
      </c>
      <c r="G24" s="19"/>
      <c r="H24" s="12">
        <v>0</v>
      </c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>
        <v>0</v>
      </c>
      <c r="G25" s="19"/>
      <c r="H25" s="12">
        <v>0</v>
      </c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>
        <v>0</v>
      </c>
      <c r="F26" s="14">
        <v>0</v>
      </c>
      <c r="G26" s="19"/>
      <c r="H26" s="12">
        <v>0</v>
      </c>
      <c r="I26" s="13">
        <f t="shared" si="1"/>
        <v>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3406</v>
      </c>
      <c r="E27" s="65">
        <v>3406</v>
      </c>
      <c r="F27" s="14">
        <v>0</v>
      </c>
      <c r="G27" s="19"/>
      <c r="H27" s="12">
        <v>0</v>
      </c>
      <c r="I27" s="13">
        <f t="shared" si="1"/>
        <v>3406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0</v>
      </c>
      <c r="E28" s="65">
        <v>0</v>
      </c>
      <c r="F28" s="14">
        <v>0</v>
      </c>
      <c r="G28" s="19"/>
      <c r="H28" s="12">
        <v>0</v>
      </c>
      <c r="I28" s="13">
        <f t="shared" si="1"/>
        <v>0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>
        <v>0</v>
      </c>
      <c r="G29" s="19"/>
      <c r="H29" s="12">
        <v>0</v>
      </c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0</v>
      </c>
      <c r="E30" s="63">
        <v>0</v>
      </c>
      <c r="F30" s="14">
        <v>0</v>
      </c>
      <c r="G30" s="19"/>
      <c r="H30" s="12">
        <v>0</v>
      </c>
      <c r="I30" s="13">
        <f t="shared" si="1"/>
        <v>0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>
        <v>0</v>
      </c>
      <c r="F31" s="14">
        <v>0</v>
      </c>
      <c r="G31" s="19"/>
      <c r="H31" s="12">
        <v>0</v>
      </c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77">
        <f t="shared" si="0"/>
        <v>0</v>
      </c>
      <c r="E32" s="66">
        <v>0</v>
      </c>
      <c r="F32" s="21">
        <v>0</v>
      </c>
      <c r="G32" s="22"/>
      <c r="H32" s="23">
        <v>0</v>
      </c>
      <c r="I32" s="24">
        <f t="shared" si="1"/>
        <v>0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5868</v>
      </c>
      <c r="E33" s="67">
        <f>SUM(E34:E45)</f>
        <v>4416</v>
      </c>
      <c r="F33" s="32">
        <f>SUM(F34:F45)</f>
        <v>1452</v>
      </c>
      <c r="G33" s="33">
        <f>SUM(G34:G45)</f>
        <v>0</v>
      </c>
      <c r="H33" s="34">
        <f>SUM(H34:H45)</f>
        <v>0</v>
      </c>
      <c r="I33" s="33">
        <f t="shared" si="1"/>
        <v>5868</v>
      </c>
    </row>
    <row r="34" spans="1:9" ht="12.75">
      <c r="A34" s="80">
        <v>1</v>
      </c>
      <c r="B34" s="83" t="s">
        <v>49</v>
      </c>
      <c r="C34" s="53" t="s">
        <v>50</v>
      </c>
      <c r="D34" s="75">
        <f t="shared" si="0"/>
        <v>0</v>
      </c>
      <c r="E34" s="62">
        <v>0</v>
      </c>
      <c r="F34" s="25">
        <v>0</v>
      </c>
      <c r="G34" s="26"/>
      <c r="H34" s="27">
        <v>0</v>
      </c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0</v>
      </c>
      <c r="E35" s="63">
        <v>0</v>
      </c>
      <c r="F35" s="14">
        <v>0</v>
      </c>
      <c r="G35" s="19"/>
      <c r="H35" s="12">
        <v>0</v>
      </c>
      <c r="I35" s="13">
        <f t="shared" si="1"/>
        <v>0</v>
      </c>
    </row>
    <row r="36" spans="1:9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>
        <v>0</v>
      </c>
      <c r="F36" s="14">
        <v>0</v>
      </c>
      <c r="G36" s="19"/>
      <c r="H36" s="12">
        <v>0</v>
      </c>
      <c r="I36" s="13">
        <f t="shared" si="1"/>
        <v>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>
        <v>0</v>
      </c>
      <c r="G37" s="19"/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0</v>
      </c>
      <c r="E38" s="63">
        <v>0</v>
      </c>
      <c r="F38" s="14">
        <v>0</v>
      </c>
      <c r="G38" s="19"/>
      <c r="H38" s="12">
        <v>0</v>
      </c>
      <c r="I38" s="13">
        <f t="shared" si="1"/>
        <v>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1452</v>
      </c>
      <c r="E39" s="63">
        <v>0</v>
      </c>
      <c r="F39" s="14">
        <v>1452</v>
      </c>
      <c r="G39" s="19"/>
      <c r="H39" s="12">
        <v>0</v>
      </c>
      <c r="I39" s="13">
        <f t="shared" si="1"/>
        <v>1452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0</v>
      </c>
      <c r="E40" s="63">
        <v>0</v>
      </c>
      <c r="F40" s="14">
        <v>0</v>
      </c>
      <c r="G40" s="19"/>
      <c r="H40" s="12">
        <v>0</v>
      </c>
      <c r="I40" s="13">
        <f t="shared" si="1"/>
        <v>0</v>
      </c>
    </row>
    <row r="41" spans="1:9" ht="12.7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>
        <v>0</v>
      </c>
      <c r="F41" s="14">
        <v>0</v>
      </c>
      <c r="G41" s="19"/>
      <c r="H41" s="12">
        <v>0</v>
      </c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>
        <v>0</v>
      </c>
      <c r="F42" s="14">
        <v>0</v>
      </c>
      <c r="G42" s="19"/>
      <c r="H42" s="12">
        <v>0</v>
      </c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0</v>
      </c>
      <c r="E43" s="63">
        <v>0</v>
      </c>
      <c r="F43" s="14">
        <v>0</v>
      </c>
      <c r="G43" s="19"/>
      <c r="H43" s="12">
        <v>0</v>
      </c>
      <c r="I43" s="13">
        <f t="shared" si="1"/>
        <v>0</v>
      </c>
    </row>
    <row r="44" spans="1:9" ht="13.5" thickBot="1">
      <c r="A44" s="81">
        <f t="shared" si="2"/>
        <v>11</v>
      </c>
      <c r="B44" s="86" t="s">
        <v>67</v>
      </c>
      <c r="C44" s="54" t="s">
        <v>68</v>
      </c>
      <c r="D44" s="76">
        <f t="shared" si="0"/>
        <v>4416</v>
      </c>
      <c r="E44" s="68">
        <v>4416</v>
      </c>
      <c r="F44" s="17">
        <v>0</v>
      </c>
      <c r="G44" s="19"/>
      <c r="H44" s="12">
        <v>0</v>
      </c>
      <c r="I44" s="13">
        <f t="shared" si="1"/>
        <v>4416</v>
      </c>
    </row>
    <row r="45" spans="1:9" ht="13.5" thickBot="1">
      <c r="A45" s="20">
        <f t="shared" si="2"/>
        <v>12</v>
      </c>
      <c r="B45" s="92">
        <v>720</v>
      </c>
      <c r="C45" s="61" t="s">
        <v>78</v>
      </c>
      <c r="D45" s="77">
        <f t="shared" si="0"/>
        <v>0</v>
      </c>
      <c r="E45" s="66">
        <v>0</v>
      </c>
      <c r="F45" s="21">
        <v>0</v>
      </c>
      <c r="G45" s="106"/>
      <c r="H45" s="23">
        <v>0</v>
      </c>
      <c r="I45" s="24">
        <f t="shared" si="1"/>
        <v>0</v>
      </c>
    </row>
    <row r="46" spans="1:9" ht="13.5" thickBot="1">
      <c r="A46" s="44">
        <f t="shared" si="2"/>
        <v>13</v>
      </c>
      <c r="B46" s="43" t="s">
        <v>69</v>
      </c>
      <c r="C46" s="58"/>
      <c r="D46" s="141">
        <f t="shared" si="0"/>
        <v>0</v>
      </c>
      <c r="E46" s="74">
        <f>E33-E9</f>
        <v>0</v>
      </c>
      <c r="F46" s="47">
        <f>F33-F9</f>
        <v>0</v>
      </c>
      <c r="G46" s="48">
        <f>G33-G9</f>
        <v>0</v>
      </c>
      <c r="H46" s="49">
        <f>H33-H9</f>
        <v>0</v>
      </c>
      <c r="I46" s="48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29.57421875" style="0" customWidth="1"/>
    <col min="4" max="4" width="15.00390625" style="0" customWidth="1"/>
    <col min="5" max="5" width="14.421875" style="0" hidden="1" customWidth="1"/>
    <col min="6" max="6" width="12.28125" style="0" hidden="1" customWidth="1"/>
    <col min="7" max="7" width="15.421875" style="0" hidden="1" customWidth="1"/>
    <col min="8" max="8" width="14.7109375" style="0" customWidth="1"/>
    <col min="9" max="9" width="12.574218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124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E9+F9</f>
        <v>132437</v>
      </c>
      <c r="E9" s="67">
        <f>SUM(E10:E32)</f>
        <v>125508</v>
      </c>
      <c r="F9" s="32">
        <f>SUM(F10:F32)</f>
        <v>6929</v>
      </c>
      <c r="G9" s="33">
        <f>SUM(G10:G32)</f>
        <v>0</v>
      </c>
      <c r="H9" s="34">
        <f>SUM(H10:H32)</f>
        <v>0</v>
      </c>
      <c r="I9" s="41">
        <f>SUM(I10:I32)</f>
        <v>132437</v>
      </c>
    </row>
    <row r="10" spans="1:9" ht="12.75">
      <c r="A10" s="80">
        <v>1</v>
      </c>
      <c r="B10" s="83" t="s">
        <v>6</v>
      </c>
      <c r="C10" s="53" t="s">
        <v>7</v>
      </c>
      <c r="D10" s="75">
        <f aca="true" t="shared" si="0" ref="D10:D46">E10+F10</f>
        <v>4551</v>
      </c>
      <c r="E10" s="62">
        <v>3251</v>
      </c>
      <c r="F10" s="25">
        <v>1300</v>
      </c>
      <c r="G10" s="26"/>
      <c r="H10" s="27">
        <v>0</v>
      </c>
      <c r="I10" s="28">
        <f aca="true" t="shared" si="1" ref="I10:I45">E10+F10+G10+H10</f>
        <v>4551</v>
      </c>
    </row>
    <row r="11" spans="1:9" ht="12.75">
      <c r="A11" s="81">
        <v>2</v>
      </c>
      <c r="B11" s="84" t="s">
        <v>8</v>
      </c>
      <c r="C11" s="54" t="s">
        <v>9</v>
      </c>
      <c r="D11" s="76">
        <f t="shared" si="0"/>
        <v>0</v>
      </c>
      <c r="E11" s="63">
        <v>0</v>
      </c>
      <c r="F11" s="14">
        <v>0</v>
      </c>
      <c r="G11" s="19"/>
      <c r="H11" s="12">
        <v>0</v>
      </c>
      <c r="I11" s="13">
        <f t="shared" si="1"/>
        <v>0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>
        <v>0</v>
      </c>
      <c r="G12" s="19"/>
      <c r="H12" s="12">
        <v>0</v>
      </c>
      <c r="I12" s="13">
        <f t="shared" si="1"/>
        <v>0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145</v>
      </c>
      <c r="E13" s="63">
        <v>80</v>
      </c>
      <c r="F13" s="14">
        <v>65</v>
      </c>
      <c r="G13" s="19"/>
      <c r="H13" s="12">
        <v>0</v>
      </c>
      <c r="I13" s="13">
        <f t="shared" si="1"/>
        <v>145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400</v>
      </c>
      <c r="E14" s="63">
        <v>150</v>
      </c>
      <c r="F14" s="14">
        <v>250</v>
      </c>
      <c r="G14" s="19"/>
      <c r="H14" s="12">
        <v>0</v>
      </c>
      <c r="I14" s="13">
        <f t="shared" si="1"/>
        <v>400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300</v>
      </c>
      <c r="E15" s="63">
        <v>0</v>
      </c>
      <c r="F15" s="14">
        <v>300</v>
      </c>
      <c r="G15" s="19"/>
      <c r="H15" s="12">
        <v>0</v>
      </c>
      <c r="I15" s="13">
        <f t="shared" si="1"/>
        <v>300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21398</v>
      </c>
      <c r="E16" s="63">
        <v>19498</v>
      </c>
      <c r="F16" s="14">
        <v>1900</v>
      </c>
      <c r="G16" s="19"/>
      <c r="H16" s="12">
        <v>0</v>
      </c>
      <c r="I16" s="13">
        <f t="shared" si="1"/>
        <v>21398</v>
      </c>
    </row>
    <row r="17" spans="1:9" ht="12.75">
      <c r="A17" s="81">
        <v>8</v>
      </c>
      <c r="B17" s="84" t="s">
        <v>20</v>
      </c>
      <c r="C17" s="54" t="s">
        <v>21</v>
      </c>
      <c r="D17" s="76">
        <f t="shared" si="0"/>
        <v>6882</v>
      </c>
      <c r="E17" s="63">
        <v>6782</v>
      </c>
      <c r="F17" s="14">
        <v>100</v>
      </c>
      <c r="G17" s="19"/>
      <c r="H17" s="12">
        <v>0</v>
      </c>
      <c r="I17" s="13">
        <f t="shared" si="1"/>
        <v>6882</v>
      </c>
    </row>
    <row r="18" spans="1:9" ht="12.75">
      <c r="A18" s="81">
        <v>9</v>
      </c>
      <c r="B18" s="84" t="s">
        <v>22</v>
      </c>
      <c r="C18" s="54" t="s">
        <v>23</v>
      </c>
      <c r="D18" s="76">
        <f t="shared" si="0"/>
        <v>3507</v>
      </c>
      <c r="E18" s="65">
        <v>3493</v>
      </c>
      <c r="F18" s="16">
        <v>14</v>
      </c>
      <c r="G18" s="19"/>
      <c r="H18" s="12">
        <v>0</v>
      </c>
      <c r="I18" s="13">
        <f t="shared" si="1"/>
        <v>3507</v>
      </c>
    </row>
    <row r="19" spans="1:9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>
        <v>0</v>
      </c>
      <c r="G19" s="19"/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76">
        <f t="shared" si="0"/>
        <v>0</v>
      </c>
      <c r="E20" s="65">
        <v>0</v>
      </c>
      <c r="F20" s="16">
        <v>0</v>
      </c>
      <c r="G20" s="19"/>
      <c r="H20" s="12">
        <v>0</v>
      </c>
      <c r="I20" s="13">
        <f t="shared" si="1"/>
        <v>0</v>
      </c>
    </row>
    <row r="21" spans="1:9" ht="12.7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>
        <v>0</v>
      </c>
      <c r="F21" s="16">
        <v>0</v>
      </c>
      <c r="G21" s="19"/>
      <c r="H21" s="12">
        <v>0</v>
      </c>
      <c r="I21" s="13">
        <f t="shared" si="1"/>
        <v>0</v>
      </c>
    </row>
    <row r="22" spans="1:9" ht="12.75">
      <c r="A22" s="81">
        <v>13</v>
      </c>
      <c r="B22" s="84" t="s">
        <v>26</v>
      </c>
      <c r="C22" s="54" t="s">
        <v>27</v>
      </c>
      <c r="D22" s="76">
        <f t="shared" si="0"/>
        <v>0</v>
      </c>
      <c r="E22" s="63">
        <v>0</v>
      </c>
      <c r="F22" s="14">
        <v>0</v>
      </c>
      <c r="G22" s="19"/>
      <c r="H22" s="12">
        <v>0</v>
      </c>
      <c r="I22" s="13">
        <f t="shared" si="1"/>
        <v>0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70</v>
      </c>
      <c r="E23" s="63">
        <v>70</v>
      </c>
      <c r="F23" s="14">
        <v>0</v>
      </c>
      <c r="G23" s="19"/>
      <c r="H23" s="12">
        <v>0</v>
      </c>
      <c r="I23" s="13">
        <f t="shared" si="1"/>
        <v>70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>
        <v>0</v>
      </c>
      <c r="G24" s="19"/>
      <c r="H24" s="12">
        <v>0</v>
      </c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>
        <v>0</v>
      </c>
      <c r="G25" s="19"/>
      <c r="H25" s="12">
        <v>0</v>
      </c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20</v>
      </c>
      <c r="E26" s="63">
        <v>0</v>
      </c>
      <c r="F26" s="14">
        <v>20</v>
      </c>
      <c r="G26" s="19"/>
      <c r="H26" s="12">
        <v>0</v>
      </c>
      <c r="I26" s="13">
        <f t="shared" si="1"/>
        <v>20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11785</v>
      </c>
      <c r="E27" s="65">
        <v>9014</v>
      </c>
      <c r="F27" s="14">
        <v>2771</v>
      </c>
      <c r="G27" s="19"/>
      <c r="H27" s="12">
        <v>0</v>
      </c>
      <c r="I27" s="13">
        <f t="shared" si="1"/>
        <v>11785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81000</v>
      </c>
      <c r="E28" s="65">
        <v>81000</v>
      </c>
      <c r="F28" s="14">
        <v>0</v>
      </c>
      <c r="G28" s="19"/>
      <c r="H28" s="142">
        <v>0</v>
      </c>
      <c r="I28" s="13">
        <f>E28+F28+G28+H29</f>
        <v>81000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>
        <v>0</v>
      </c>
      <c r="G29" s="19"/>
      <c r="H29" s="12">
        <v>0</v>
      </c>
      <c r="I29" s="13"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250</v>
      </c>
      <c r="E30" s="63">
        <v>250</v>
      </c>
      <c r="F30" s="14">
        <v>0</v>
      </c>
      <c r="G30" s="19"/>
      <c r="H30" s="12">
        <v>0</v>
      </c>
      <c r="I30" s="13">
        <f t="shared" si="1"/>
        <v>250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129</v>
      </c>
      <c r="E31" s="63">
        <v>0</v>
      </c>
      <c r="F31" s="14">
        <v>129</v>
      </c>
      <c r="G31" s="19"/>
      <c r="H31" s="12">
        <v>0</v>
      </c>
      <c r="I31" s="13">
        <f t="shared" si="1"/>
        <v>129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77">
        <f t="shared" si="0"/>
        <v>2000</v>
      </c>
      <c r="E32" s="66">
        <v>1920</v>
      </c>
      <c r="F32" s="21">
        <v>80</v>
      </c>
      <c r="G32" s="22"/>
      <c r="H32" s="23">
        <v>0</v>
      </c>
      <c r="I32" s="24">
        <f t="shared" si="1"/>
        <v>2000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132508</v>
      </c>
      <c r="E33" s="67">
        <f>SUM(E34:E45)</f>
        <v>125508</v>
      </c>
      <c r="F33" s="32">
        <f>SUM(F34:F45)</f>
        <v>7000</v>
      </c>
      <c r="G33" s="33">
        <f>SUM(G34:G45)</f>
        <v>0</v>
      </c>
      <c r="H33" s="34">
        <f>SUM(H34:H45)</f>
        <v>0</v>
      </c>
      <c r="I33" s="33">
        <f t="shared" si="1"/>
        <v>132508</v>
      </c>
    </row>
    <row r="34" spans="1:9" ht="12.75">
      <c r="A34" s="80">
        <v>1</v>
      </c>
      <c r="B34" s="83" t="s">
        <v>49</v>
      </c>
      <c r="C34" s="53" t="s">
        <v>50</v>
      </c>
      <c r="D34" s="75">
        <f t="shared" si="0"/>
        <v>0</v>
      </c>
      <c r="E34" s="62">
        <v>0</v>
      </c>
      <c r="F34" s="25">
        <v>0</v>
      </c>
      <c r="G34" s="26"/>
      <c r="H34" s="27">
        <v>0</v>
      </c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1700</v>
      </c>
      <c r="E35" s="63">
        <v>0</v>
      </c>
      <c r="F35" s="14">
        <v>1700</v>
      </c>
      <c r="G35" s="19"/>
      <c r="H35" s="12">
        <v>0</v>
      </c>
      <c r="I35" s="13">
        <f t="shared" si="1"/>
        <v>1700</v>
      </c>
    </row>
    <row r="36" spans="1:9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>
        <v>0</v>
      </c>
      <c r="F36" s="14">
        <v>0</v>
      </c>
      <c r="G36" s="19"/>
      <c r="H36" s="12">
        <v>0</v>
      </c>
      <c r="I36" s="13">
        <f t="shared" si="1"/>
        <v>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>
        <v>0</v>
      </c>
      <c r="G37" s="19"/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5100</v>
      </c>
      <c r="E38" s="63">
        <v>0</v>
      </c>
      <c r="F38" s="14">
        <v>5100</v>
      </c>
      <c r="G38" s="19"/>
      <c r="H38" s="12">
        <v>0</v>
      </c>
      <c r="I38" s="13">
        <f t="shared" si="1"/>
        <v>5100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7124</v>
      </c>
      <c r="E39" s="63">
        <v>7124</v>
      </c>
      <c r="F39" s="14">
        <v>0</v>
      </c>
      <c r="G39" s="19"/>
      <c r="H39" s="12">
        <v>0</v>
      </c>
      <c r="I39" s="13">
        <f t="shared" si="1"/>
        <v>7124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55000</v>
      </c>
      <c r="E40" s="63">
        <v>55000</v>
      </c>
      <c r="F40" s="14">
        <v>0</v>
      </c>
      <c r="G40" s="19"/>
      <c r="H40" s="12">
        <v>0</v>
      </c>
      <c r="I40" s="13">
        <f t="shared" si="1"/>
        <v>55000</v>
      </c>
    </row>
    <row r="41" spans="1:9" ht="12.7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>
        <v>0</v>
      </c>
      <c r="F41" s="14">
        <v>0</v>
      </c>
      <c r="G41" s="19"/>
      <c r="H41" s="12">
        <v>0</v>
      </c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>
        <v>0</v>
      </c>
      <c r="F42" s="14">
        <v>0</v>
      </c>
      <c r="G42" s="19"/>
      <c r="H42" s="12">
        <v>0</v>
      </c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0</v>
      </c>
      <c r="E43" s="63">
        <v>0</v>
      </c>
      <c r="F43" s="14">
        <v>0</v>
      </c>
      <c r="G43" s="19"/>
      <c r="H43" s="12">
        <v>0</v>
      </c>
      <c r="I43" s="13">
        <f t="shared" si="1"/>
        <v>0</v>
      </c>
    </row>
    <row r="44" spans="1:9" ht="12.75">
      <c r="A44" s="81">
        <f t="shared" si="2"/>
        <v>11</v>
      </c>
      <c r="B44" s="84" t="s">
        <v>67</v>
      </c>
      <c r="C44" s="54" t="s">
        <v>68</v>
      </c>
      <c r="D44" s="76">
        <f t="shared" si="0"/>
        <v>63384</v>
      </c>
      <c r="E44" s="68">
        <v>63384</v>
      </c>
      <c r="F44" s="17">
        <v>0</v>
      </c>
      <c r="G44" s="19"/>
      <c r="H44" s="12">
        <v>0</v>
      </c>
      <c r="I44" s="13">
        <f t="shared" si="1"/>
        <v>63384</v>
      </c>
    </row>
    <row r="45" spans="1:9" ht="13.5" thickBot="1">
      <c r="A45" s="82">
        <f t="shared" si="2"/>
        <v>12</v>
      </c>
      <c r="B45" s="88">
        <v>720</v>
      </c>
      <c r="C45" s="57" t="s">
        <v>78</v>
      </c>
      <c r="D45" s="77">
        <f t="shared" si="0"/>
        <v>200</v>
      </c>
      <c r="E45" s="139">
        <v>0</v>
      </c>
      <c r="F45" s="21">
        <v>200</v>
      </c>
      <c r="G45" s="106"/>
      <c r="H45" s="23">
        <v>0</v>
      </c>
      <c r="I45" s="24">
        <f t="shared" si="1"/>
        <v>200</v>
      </c>
    </row>
    <row r="46" spans="1:9" ht="13.5" thickBot="1">
      <c r="A46" s="44">
        <f t="shared" si="2"/>
        <v>13</v>
      </c>
      <c r="B46" s="87" t="s">
        <v>69</v>
      </c>
      <c r="C46" s="58"/>
      <c r="D46" s="141">
        <f t="shared" si="0"/>
        <v>71</v>
      </c>
      <c r="E46" s="74">
        <f>E33-E9</f>
        <v>0</v>
      </c>
      <c r="F46" s="47">
        <f>F33-F9</f>
        <v>71</v>
      </c>
      <c r="G46" s="48">
        <f>G33-G9</f>
        <v>0</v>
      </c>
      <c r="H46" s="49">
        <f>H33-H9</f>
        <v>0</v>
      </c>
      <c r="I46" s="48">
        <f>I33-I9</f>
        <v>71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6" sqref="A6:I47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29.7109375" style="0" customWidth="1"/>
    <col min="4" max="4" width="15.421875" style="0" customWidth="1"/>
    <col min="5" max="5" width="12.7109375" style="0" hidden="1" customWidth="1"/>
    <col min="6" max="6" width="11.28125" style="0" hidden="1" customWidth="1"/>
    <col min="7" max="7" width="12.28125" style="0" hidden="1" customWidth="1"/>
    <col min="8" max="8" width="13.421875" style="0" customWidth="1"/>
    <col min="9" max="9" width="12.574218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125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E9+F9</f>
        <v>131237</v>
      </c>
      <c r="E9" s="67">
        <f>SUM(E10:E32)</f>
        <v>26917</v>
      </c>
      <c r="F9" s="32">
        <f>SUM(F10:F32)</f>
        <v>104320</v>
      </c>
      <c r="G9" s="33">
        <f>SUM(G10:G32)</f>
        <v>0</v>
      </c>
      <c r="H9" s="34">
        <f>SUM(H10:H32)</f>
        <v>11433</v>
      </c>
      <c r="I9" s="41">
        <f>SUM(I10:I32)</f>
        <v>142670</v>
      </c>
    </row>
    <row r="10" spans="1:9" ht="12.75">
      <c r="A10" s="80">
        <v>1</v>
      </c>
      <c r="B10" s="83" t="s">
        <v>6</v>
      </c>
      <c r="C10" s="53" t="s">
        <v>7</v>
      </c>
      <c r="D10" s="75">
        <f aca="true" t="shared" si="0" ref="D10:D46">E10+F10</f>
        <v>22164</v>
      </c>
      <c r="E10" s="62">
        <v>12690</v>
      </c>
      <c r="F10" s="25">
        <v>9474</v>
      </c>
      <c r="G10" s="26"/>
      <c r="H10" s="27">
        <v>2592</v>
      </c>
      <c r="I10" s="28">
        <f aca="true" t="shared" si="1" ref="I10:I45">E10+F10+G10+H10</f>
        <v>24756</v>
      </c>
    </row>
    <row r="11" spans="1:9" ht="12.75">
      <c r="A11" s="81">
        <v>2</v>
      </c>
      <c r="B11" s="84" t="s">
        <v>8</v>
      </c>
      <c r="C11" s="54" t="s">
        <v>9</v>
      </c>
      <c r="D11" s="76">
        <f t="shared" si="0"/>
        <v>25031</v>
      </c>
      <c r="E11" s="63">
        <v>2113</v>
      </c>
      <c r="F11" s="14">
        <v>22918</v>
      </c>
      <c r="G11" s="19"/>
      <c r="H11" s="12">
        <v>867</v>
      </c>
      <c r="I11" s="13">
        <f t="shared" si="1"/>
        <v>25898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>
        <v>0</v>
      </c>
      <c r="G12" s="19"/>
      <c r="H12" s="12">
        <v>4327</v>
      </c>
      <c r="I12" s="13">
        <f t="shared" si="1"/>
        <v>4327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12420</v>
      </c>
      <c r="E13" s="63">
        <v>1060</v>
      </c>
      <c r="F13" s="14">
        <v>11360</v>
      </c>
      <c r="G13" s="19"/>
      <c r="H13" s="12">
        <v>10</v>
      </c>
      <c r="I13" s="13">
        <f t="shared" si="1"/>
        <v>12430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11</v>
      </c>
      <c r="E14" s="63">
        <v>5</v>
      </c>
      <c r="F14" s="14">
        <v>6</v>
      </c>
      <c r="G14" s="19"/>
      <c r="H14" s="12">
        <v>90</v>
      </c>
      <c r="I14" s="13">
        <f t="shared" si="1"/>
        <v>101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0</v>
      </c>
      <c r="E15" s="63">
        <v>0</v>
      </c>
      <c r="F15" s="14">
        <v>0</v>
      </c>
      <c r="G15" s="19"/>
      <c r="H15" s="12">
        <v>70</v>
      </c>
      <c r="I15" s="13">
        <f t="shared" si="1"/>
        <v>70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5187</v>
      </c>
      <c r="E16" s="63">
        <v>835</v>
      </c>
      <c r="F16" s="14">
        <v>4352</v>
      </c>
      <c r="G16" s="19"/>
      <c r="H16" s="12">
        <v>575</v>
      </c>
      <c r="I16" s="13">
        <f t="shared" si="1"/>
        <v>5762</v>
      </c>
    </row>
    <row r="17" spans="1:9" ht="12.75">
      <c r="A17" s="81">
        <v>8</v>
      </c>
      <c r="B17" s="84" t="s">
        <v>20</v>
      </c>
      <c r="C17" s="54" t="s">
        <v>21</v>
      </c>
      <c r="D17" s="76">
        <f t="shared" si="0"/>
        <v>33539</v>
      </c>
      <c r="E17" s="63">
        <v>5741</v>
      </c>
      <c r="F17" s="14">
        <v>27798</v>
      </c>
      <c r="G17" s="19"/>
      <c r="H17" s="12">
        <v>1953</v>
      </c>
      <c r="I17" s="13">
        <f t="shared" si="1"/>
        <v>35492</v>
      </c>
    </row>
    <row r="18" spans="1:9" ht="12.75">
      <c r="A18" s="81">
        <v>9</v>
      </c>
      <c r="B18" s="84" t="s">
        <v>22</v>
      </c>
      <c r="C18" s="54" t="s">
        <v>23</v>
      </c>
      <c r="D18" s="76">
        <f t="shared" si="0"/>
        <v>11368</v>
      </c>
      <c r="E18" s="65">
        <v>1958</v>
      </c>
      <c r="F18" s="16">
        <v>9410</v>
      </c>
      <c r="G18" s="19"/>
      <c r="H18" s="12">
        <v>605</v>
      </c>
      <c r="I18" s="13">
        <f t="shared" si="1"/>
        <v>11973</v>
      </c>
    </row>
    <row r="19" spans="1:9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>
        <v>0</v>
      </c>
      <c r="G19" s="19"/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76">
        <f t="shared" si="0"/>
        <v>1278</v>
      </c>
      <c r="E20" s="65">
        <v>150</v>
      </c>
      <c r="F20" s="16">
        <v>1128</v>
      </c>
      <c r="G20" s="19"/>
      <c r="H20" s="12">
        <v>38</v>
      </c>
      <c r="I20" s="13">
        <f t="shared" si="1"/>
        <v>1316</v>
      </c>
    </row>
    <row r="21" spans="1:9" ht="12.75">
      <c r="A21" s="81">
        <v>12</v>
      </c>
      <c r="B21" s="85" t="s">
        <v>70</v>
      </c>
      <c r="C21" s="54" t="s">
        <v>72</v>
      </c>
      <c r="D21" s="76">
        <f t="shared" si="0"/>
        <v>153</v>
      </c>
      <c r="E21" s="65">
        <v>20</v>
      </c>
      <c r="F21" s="16">
        <v>133</v>
      </c>
      <c r="G21" s="19"/>
      <c r="H21" s="12">
        <v>4</v>
      </c>
      <c r="I21" s="13">
        <f t="shared" si="1"/>
        <v>157</v>
      </c>
    </row>
    <row r="22" spans="1:9" ht="12.75">
      <c r="A22" s="81">
        <v>13</v>
      </c>
      <c r="B22" s="84" t="s">
        <v>26</v>
      </c>
      <c r="C22" s="54" t="s">
        <v>27</v>
      </c>
      <c r="D22" s="76">
        <f t="shared" si="0"/>
        <v>31</v>
      </c>
      <c r="E22" s="63">
        <v>10</v>
      </c>
      <c r="F22" s="14">
        <v>21</v>
      </c>
      <c r="G22" s="19"/>
      <c r="H22" s="12">
        <v>1</v>
      </c>
      <c r="I22" s="13">
        <f t="shared" si="1"/>
        <v>32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>
        <v>0</v>
      </c>
      <c r="F23" s="14">
        <v>0</v>
      </c>
      <c r="G23" s="19"/>
      <c r="H23" s="12">
        <v>0</v>
      </c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>
        <v>0</v>
      </c>
      <c r="G24" s="19"/>
      <c r="H24" s="12">
        <v>0</v>
      </c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>
        <v>0</v>
      </c>
      <c r="G25" s="19"/>
      <c r="H25" s="12">
        <v>6</v>
      </c>
      <c r="I25" s="13">
        <f t="shared" si="1"/>
        <v>6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>
        <v>0</v>
      </c>
      <c r="F26" s="14">
        <v>0</v>
      </c>
      <c r="G26" s="19"/>
      <c r="H26" s="12">
        <v>0</v>
      </c>
      <c r="I26" s="13">
        <f t="shared" si="1"/>
        <v>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1544</v>
      </c>
      <c r="E27" s="65">
        <v>71</v>
      </c>
      <c r="F27" s="14">
        <v>1473</v>
      </c>
      <c r="G27" s="19"/>
      <c r="H27" s="12">
        <v>160</v>
      </c>
      <c r="I27" s="13">
        <f t="shared" si="1"/>
        <v>1704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16538</v>
      </c>
      <c r="E28" s="65">
        <v>2232</v>
      </c>
      <c r="F28" s="14">
        <v>14306</v>
      </c>
      <c r="G28" s="19"/>
      <c r="H28" s="12">
        <v>135</v>
      </c>
      <c r="I28" s="13">
        <f t="shared" si="1"/>
        <v>16673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>
        <v>0</v>
      </c>
      <c r="G29" s="19"/>
      <c r="H29" s="12">
        <v>0</v>
      </c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0</v>
      </c>
      <c r="E30" s="63">
        <v>0</v>
      </c>
      <c r="F30" s="14">
        <v>0</v>
      </c>
      <c r="G30" s="19"/>
      <c r="H30" s="12">
        <v>0</v>
      </c>
      <c r="I30" s="13">
        <f t="shared" si="1"/>
        <v>0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>
        <v>0</v>
      </c>
      <c r="F31" s="14">
        <v>0</v>
      </c>
      <c r="G31" s="19"/>
      <c r="H31" s="12">
        <v>0</v>
      </c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77">
        <f t="shared" si="0"/>
        <v>1973</v>
      </c>
      <c r="E32" s="66">
        <v>32</v>
      </c>
      <c r="F32" s="21">
        <v>1941</v>
      </c>
      <c r="G32" s="22"/>
      <c r="H32" s="23">
        <v>0</v>
      </c>
      <c r="I32" s="24">
        <f t="shared" si="1"/>
        <v>1973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129985</v>
      </c>
      <c r="E33" s="67">
        <f>SUM(E34:E45)</f>
        <v>23718</v>
      </c>
      <c r="F33" s="32">
        <f>SUM(F34:F45)</f>
        <v>106267</v>
      </c>
      <c r="G33" s="33">
        <f>SUM(G34:G45)</f>
        <v>0</v>
      </c>
      <c r="H33" s="34">
        <f>SUM(H34:H45)</f>
        <v>13753</v>
      </c>
      <c r="I33" s="33">
        <f t="shared" si="1"/>
        <v>143738</v>
      </c>
    </row>
    <row r="34" spans="1:9" ht="12.75">
      <c r="A34" s="80">
        <v>1</v>
      </c>
      <c r="B34" s="83" t="s">
        <v>49</v>
      </c>
      <c r="C34" s="53" t="s">
        <v>50</v>
      </c>
      <c r="D34" s="75">
        <f t="shared" si="0"/>
        <v>1138</v>
      </c>
      <c r="E34" s="62">
        <v>1069</v>
      </c>
      <c r="F34" s="25">
        <v>69</v>
      </c>
      <c r="G34" s="26"/>
      <c r="H34" s="27">
        <v>336</v>
      </c>
      <c r="I34" s="28">
        <f t="shared" si="1"/>
        <v>1474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103688</v>
      </c>
      <c r="E35" s="63">
        <v>13676</v>
      </c>
      <c r="F35" s="14">
        <v>90012</v>
      </c>
      <c r="G35" s="19"/>
      <c r="H35" s="12">
        <v>7597</v>
      </c>
      <c r="I35" s="13">
        <f t="shared" si="1"/>
        <v>111285</v>
      </c>
    </row>
    <row r="36" spans="1:9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>
        <v>0</v>
      </c>
      <c r="F36" s="14">
        <v>0</v>
      </c>
      <c r="G36" s="19"/>
      <c r="H36" s="12">
        <v>5780</v>
      </c>
      <c r="I36" s="13">
        <f t="shared" si="1"/>
        <v>5780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>
        <v>0</v>
      </c>
      <c r="G37" s="19"/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545</v>
      </c>
      <c r="E38" s="63">
        <v>0</v>
      </c>
      <c r="F38" s="14">
        <v>545</v>
      </c>
      <c r="G38" s="19"/>
      <c r="H38" s="12">
        <v>0</v>
      </c>
      <c r="I38" s="13">
        <f t="shared" si="1"/>
        <v>545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1354</v>
      </c>
      <c r="E39" s="63">
        <v>110</v>
      </c>
      <c r="F39" s="14">
        <v>1244</v>
      </c>
      <c r="G39" s="19"/>
      <c r="H39" s="12">
        <v>15</v>
      </c>
      <c r="I39" s="13">
        <f t="shared" si="1"/>
        <v>1369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8975</v>
      </c>
      <c r="E40" s="63">
        <v>605</v>
      </c>
      <c r="F40" s="14">
        <v>8370</v>
      </c>
      <c r="G40" s="19"/>
      <c r="H40" s="12">
        <v>25</v>
      </c>
      <c r="I40" s="13">
        <f t="shared" si="1"/>
        <v>9000</v>
      </c>
    </row>
    <row r="41" spans="1:9" ht="12.75">
      <c r="A41" s="81">
        <v>8</v>
      </c>
      <c r="B41" s="84" t="s">
        <v>61</v>
      </c>
      <c r="C41" s="54" t="s">
        <v>62</v>
      </c>
      <c r="D41" s="76">
        <f t="shared" si="0"/>
        <v>30</v>
      </c>
      <c r="E41" s="63">
        <v>0</v>
      </c>
      <c r="F41" s="14">
        <v>30</v>
      </c>
      <c r="G41" s="19"/>
      <c r="H41" s="12">
        <v>0</v>
      </c>
      <c r="I41" s="13">
        <f t="shared" si="1"/>
        <v>30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/>
      <c r="F42" s="14"/>
      <c r="G42" s="19"/>
      <c r="H42" s="12"/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8258</v>
      </c>
      <c r="E43" s="63">
        <v>8258</v>
      </c>
      <c r="F43" s="14"/>
      <c r="G43" s="19"/>
      <c r="H43" s="12"/>
      <c r="I43" s="13">
        <f t="shared" si="1"/>
        <v>8258</v>
      </c>
    </row>
    <row r="44" spans="1:9" ht="12.75">
      <c r="A44" s="81">
        <f t="shared" si="2"/>
        <v>11</v>
      </c>
      <c r="B44" s="84" t="s">
        <v>67</v>
      </c>
      <c r="C44" s="54" t="s">
        <v>68</v>
      </c>
      <c r="D44" s="76">
        <f t="shared" si="0"/>
        <v>0</v>
      </c>
      <c r="E44" s="68"/>
      <c r="F44" s="17"/>
      <c r="G44" s="19"/>
      <c r="H44" s="12"/>
      <c r="I44" s="13">
        <f t="shared" si="1"/>
        <v>0</v>
      </c>
    </row>
    <row r="45" spans="1:9" ht="13.5" thickBot="1">
      <c r="A45" s="82">
        <f t="shared" si="2"/>
        <v>12</v>
      </c>
      <c r="B45" s="88">
        <v>720</v>
      </c>
      <c r="C45" s="57" t="s">
        <v>78</v>
      </c>
      <c r="D45" s="77">
        <f t="shared" si="0"/>
        <v>5997</v>
      </c>
      <c r="E45" s="139"/>
      <c r="F45" s="21">
        <v>5997</v>
      </c>
      <c r="G45" s="106"/>
      <c r="H45" s="23"/>
      <c r="I45" s="24">
        <f t="shared" si="1"/>
        <v>5997</v>
      </c>
    </row>
    <row r="46" spans="1:9" ht="13.5" thickBot="1">
      <c r="A46" s="44">
        <f t="shared" si="2"/>
        <v>13</v>
      </c>
      <c r="B46" s="87" t="s">
        <v>69</v>
      </c>
      <c r="C46" s="58"/>
      <c r="D46" s="141">
        <f t="shared" si="0"/>
        <v>-1252</v>
      </c>
      <c r="E46" s="74">
        <f>E33-E9</f>
        <v>-3199</v>
      </c>
      <c r="F46" s="47">
        <f>F33-F9</f>
        <v>1947</v>
      </c>
      <c r="G46" s="48">
        <f>G33-G9</f>
        <v>0</v>
      </c>
      <c r="H46" s="49">
        <f>H33-H9</f>
        <v>2320</v>
      </c>
      <c r="I46" s="48">
        <f>I33-I9</f>
        <v>1068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27.421875" style="0" customWidth="1"/>
    <col min="4" max="4" width="14.28125" style="0" customWidth="1"/>
    <col min="5" max="5" width="16.140625" style="0" hidden="1" customWidth="1"/>
    <col min="6" max="6" width="12.7109375" style="0" hidden="1" customWidth="1"/>
    <col min="7" max="7" width="15.57421875" style="0" hidden="1" customWidth="1"/>
    <col min="8" max="8" width="12.7109375" style="0" customWidth="1"/>
    <col min="9" max="9" width="11.003906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91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6" t="s">
        <v>3</v>
      </c>
      <c r="D6" s="7" t="s">
        <v>87</v>
      </c>
      <c r="E6" s="183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10"/>
      <c r="D7" s="11"/>
      <c r="E7" s="9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38" t="s">
        <v>90</v>
      </c>
      <c r="D8" s="37">
        <v>1</v>
      </c>
      <c r="E8" s="36">
        <v>1</v>
      </c>
      <c r="F8" s="35">
        <v>2</v>
      </c>
      <c r="G8" s="37">
        <v>3</v>
      </c>
      <c r="H8" s="38">
        <v>2</v>
      </c>
      <c r="I8" s="37">
        <v>3</v>
      </c>
    </row>
    <row r="9" spans="1:11" ht="13.5" thickBot="1">
      <c r="A9" s="42" t="s">
        <v>76</v>
      </c>
      <c r="B9" s="39" t="s">
        <v>5</v>
      </c>
      <c r="C9" s="40"/>
      <c r="D9" s="69">
        <f>E9+F9+G9</f>
        <v>372924</v>
      </c>
      <c r="E9" s="31">
        <f>SUM(E10:E32)</f>
        <v>193555</v>
      </c>
      <c r="F9" s="32">
        <f>SUM(F10:F32)</f>
        <v>87900</v>
      </c>
      <c r="G9" s="33">
        <f>SUM(G10:G32)</f>
        <v>91469</v>
      </c>
      <c r="H9" s="34">
        <f>SUM(H10:H32)</f>
        <v>7310</v>
      </c>
      <c r="I9" s="41">
        <f>SUM(I10:I32)</f>
        <v>380234</v>
      </c>
      <c r="K9" s="89"/>
    </row>
    <row r="10" spans="1:11" ht="12.75">
      <c r="A10" s="80">
        <v>1</v>
      </c>
      <c r="B10" s="83" t="s">
        <v>6</v>
      </c>
      <c r="C10" s="53" t="s">
        <v>7</v>
      </c>
      <c r="D10" s="90">
        <f aca="true" t="shared" si="0" ref="D10:D46">E10+F10+G10</f>
        <v>14500</v>
      </c>
      <c r="E10" s="62">
        <v>10000</v>
      </c>
      <c r="F10" s="25">
        <v>4500</v>
      </c>
      <c r="G10" s="26"/>
      <c r="H10" s="27">
        <v>2900</v>
      </c>
      <c r="I10" s="28">
        <f aca="true" t="shared" si="1" ref="I10:I45">E10+F10+G10+H10</f>
        <v>17400</v>
      </c>
      <c r="K10" s="89"/>
    </row>
    <row r="11" spans="1:11" ht="12.75">
      <c r="A11" s="81">
        <v>2</v>
      </c>
      <c r="B11" s="84" t="s">
        <v>8</v>
      </c>
      <c r="C11" s="54" t="s">
        <v>9</v>
      </c>
      <c r="D11" s="76">
        <f t="shared" si="0"/>
        <v>0</v>
      </c>
      <c r="E11" s="63">
        <v>0</v>
      </c>
      <c r="F11" s="14">
        <v>0</v>
      </c>
      <c r="G11" s="19">
        <v>0</v>
      </c>
      <c r="H11" s="12">
        <v>0</v>
      </c>
      <c r="I11" s="13">
        <f t="shared" si="1"/>
        <v>0</v>
      </c>
      <c r="K11" s="89"/>
    </row>
    <row r="12" spans="1:11" ht="12.75">
      <c r="A12" s="81">
        <f aca="true" t="shared" si="2" ref="A12:A46">A11+1</f>
        <v>3</v>
      </c>
      <c r="B12" s="84" t="s">
        <v>10</v>
      </c>
      <c r="C12" s="54" t="s">
        <v>11</v>
      </c>
      <c r="D12" s="76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  <c r="K12" s="89"/>
    </row>
    <row r="13" spans="1:11" ht="12.75">
      <c r="A13" s="81">
        <f t="shared" si="2"/>
        <v>4</v>
      </c>
      <c r="B13" s="84" t="s">
        <v>12</v>
      </c>
      <c r="C13" s="54" t="s">
        <v>13</v>
      </c>
      <c r="D13" s="76">
        <f t="shared" si="0"/>
        <v>1000</v>
      </c>
      <c r="E13" s="63">
        <v>1000</v>
      </c>
      <c r="F13" s="14">
        <v>0</v>
      </c>
      <c r="G13" s="19">
        <v>0</v>
      </c>
      <c r="H13" s="12">
        <v>0</v>
      </c>
      <c r="I13" s="13">
        <f t="shared" si="1"/>
        <v>1000</v>
      </c>
      <c r="K13" s="89"/>
    </row>
    <row r="14" spans="1:11" ht="12.75">
      <c r="A14" s="81">
        <f t="shared" si="2"/>
        <v>5</v>
      </c>
      <c r="B14" s="84" t="s">
        <v>14</v>
      </c>
      <c r="C14" s="54" t="s">
        <v>15</v>
      </c>
      <c r="D14" s="76">
        <f t="shared" si="0"/>
        <v>1500</v>
      </c>
      <c r="E14" s="63">
        <v>1500</v>
      </c>
      <c r="F14" s="14">
        <v>0</v>
      </c>
      <c r="G14" s="19">
        <v>0</v>
      </c>
      <c r="H14" s="12">
        <v>300</v>
      </c>
      <c r="I14" s="13">
        <f t="shared" si="1"/>
        <v>1800</v>
      </c>
      <c r="K14" s="89"/>
    </row>
    <row r="15" spans="1:11" ht="12.75">
      <c r="A15" s="81">
        <f t="shared" si="2"/>
        <v>6</v>
      </c>
      <c r="B15" s="84" t="s">
        <v>16</v>
      </c>
      <c r="C15" s="54" t="s">
        <v>17</v>
      </c>
      <c r="D15" s="76">
        <f t="shared" si="0"/>
        <v>0</v>
      </c>
      <c r="E15" s="63">
        <v>0</v>
      </c>
      <c r="F15" s="14">
        <v>0</v>
      </c>
      <c r="G15" s="19">
        <v>0</v>
      </c>
      <c r="H15" s="12">
        <v>0</v>
      </c>
      <c r="I15" s="13">
        <f t="shared" si="1"/>
        <v>0</v>
      </c>
      <c r="K15" s="89"/>
    </row>
    <row r="16" spans="1:11" ht="12.75">
      <c r="A16" s="81">
        <f t="shared" si="2"/>
        <v>7</v>
      </c>
      <c r="B16" s="84" t="s">
        <v>18</v>
      </c>
      <c r="C16" s="54" t="s">
        <v>19</v>
      </c>
      <c r="D16" s="76">
        <f t="shared" si="0"/>
        <v>6000</v>
      </c>
      <c r="E16" s="63">
        <v>2000</v>
      </c>
      <c r="F16" s="14">
        <v>4000</v>
      </c>
      <c r="G16" s="19">
        <v>0</v>
      </c>
      <c r="H16" s="12">
        <v>210</v>
      </c>
      <c r="I16" s="13">
        <f t="shared" si="1"/>
        <v>6210</v>
      </c>
      <c r="K16" s="89"/>
    </row>
    <row r="17" spans="1:11" ht="12.75">
      <c r="A17" s="81">
        <v>8</v>
      </c>
      <c r="B17" s="84" t="s">
        <v>20</v>
      </c>
      <c r="C17" s="54" t="s">
        <v>21</v>
      </c>
      <c r="D17" s="76">
        <f t="shared" si="0"/>
        <v>141761</v>
      </c>
      <c r="E17" s="63">
        <v>18000</v>
      </c>
      <c r="F17" s="14">
        <v>55500</v>
      </c>
      <c r="G17" s="19">
        <v>68261</v>
      </c>
      <c r="H17" s="12">
        <v>2911</v>
      </c>
      <c r="I17" s="13">
        <f t="shared" si="1"/>
        <v>144672</v>
      </c>
      <c r="K17" s="89"/>
    </row>
    <row r="18" spans="1:11" ht="12.75">
      <c r="A18" s="81">
        <v>9</v>
      </c>
      <c r="B18" s="84" t="s">
        <v>22</v>
      </c>
      <c r="C18" s="54" t="s">
        <v>23</v>
      </c>
      <c r="D18" s="76">
        <f t="shared" si="0"/>
        <v>48198</v>
      </c>
      <c r="E18" s="65">
        <v>6120</v>
      </c>
      <c r="F18" s="16">
        <v>18870</v>
      </c>
      <c r="G18" s="19">
        <v>23208</v>
      </c>
      <c r="H18" s="12">
        <v>989</v>
      </c>
      <c r="I18" s="13">
        <f t="shared" si="1"/>
        <v>49187</v>
      </c>
      <c r="K18" s="89"/>
    </row>
    <row r="19" spans="1:11" ht="12.75">
      <c r="A19" s="81">
        <v>10</v>
      </c>
      <c r="B19" s="84" t="s">
        <v>82</v>
      </c>
      <c r="C19" s="54" t="s">
        <v>84</v>
      </c>
      <c r="D19" s="76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  <c r="K19" s="89"/>
    </row>
    <row r="20" spans="1:11" ht="12.75">
      <c r="A20" s="81">
        <v>11</v>
      </c>
      <c r="B20" s="84" t="s">
        <v>24</v>
      </c>
      <c r="C20" s="54" t="s">
        <v>25</v>
      </c>
      <c r="D20" s="76">
        <f t="shared" si="0"/>
        <v>3855</v>
      </c>
      <c r="E20" s="65">
        <v>1080</v>
      </c>
      <c r="F20" s="16">
        <v>2775</v>
      </c>
      <c r="G20" s="19">
        <v>0</v>
      </c>
      <c r="H20" s="12">
        <v>0</v>
      </c>
      <c r="I20" s="13">
        <f t="shared" si="1"/>
        <v>3855</v>
      </c>
      <c r="K20" s="89"/>
    </row>
    <row r="21" spans="1:11" ht="12.75">
      <c r="A21" s="81">
        <v>12</v>
      </c>
      <c r="B21" s="85" t="s">
        <v>70</v>
      </c>
      <c r="C21" s="54" t="s">
        <v>72</v>
      </c>
      <c r="D21" s="76">
        <f t="shared" si="0"/>
        <v>0</v>
      </c>
      <c r="E21" s="65">
        <v>0</v>
      </c>
      <c r="F21" s="16">
        <v>0</v>
      </c>
      <c r="G21" s="19">
        <v>0</v>
      </c>
      <c r="H21" s="12">
        <v>0</v>
      </c>
      <c r="I21" s="13">
        <f t="shared" si="1"/>
        <v>0</v>
      </c>
      <c r="K21" s="89"/>
    </row>
    <row r="22" spans="1:11" ht="12.75">
      <c r="A22" s="81">
        <v>13</v>
      </c>
      <c r="B22" s="84" t="s">
        <v>26</v>
      </c>
      <c r="C22" s="54" t="s">
        <v>27</v>
      </c>
      <c r="D22" s="76">
        <f t="shared" si="0"/>
        <v>18</v>
      </c>
      <c r="E22" s="63">
        <v>18</v>
      </c>
      <c r="F22" s="14">
        <v>0</v>
      </c>
      <c r="G22" s="19">
        <v>0</v>
      </c>
      <c r="H22" s="12">
        <v>0</v>
      </c>
      <c r="I22" s="13">
        <f t="shared" si="1"/>
        <v>18</v>
      </c>
      <c r="K22" s="89"/>
    </row>
    <row r="23" spans="1:11" ht="12.75">
      <c r="A23" s="81">
        <f t="shared" si="2"/>
        <v>14</v>
      </c>
      <c r="B23" s="84" t="s">
        <v>28</v>
      </c>
      <c r="C23" s="54" t="s">
        <v>29</v>
      </c>
      <c r="D23" s="76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  <c r="K23" s="89"/>
    </row>
    <row r="24" spans="1:11" ht="12.75">
      <c r="A24" s="81">
        <f t="shared" si="2"/>
        <v>15</v>
      </c>
      <c r="B24" s="84" t="s">
        <v>30</v>
      </c>
      <c r="C24" s="54" t="s">
        <v>31</v>
      </c>
      <c r="D24" s="76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  <c r="K24" s="89"/>
    </row>
    <row r="25" spans="1:11" ht="12.75">
      <c r="A25" s="81">
        <f t="shared" si="2"/>
        <v>16</v>
      </c>
      <c r="B25" s="84" t="s">
        <v>32</v>
      </c>
      <c r="C25" s="54" t="s">
        <v>33</v>
      </c>
      <c r="D25" s="76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  <c r="K25" s="89"/>
    </row>
    <row r="26" spans="1:11" ht="12.75">
      <c r="A26" s="81">
        <f t="shared" si="2"/>
        <v>17</v>
      </c>
      <c r="B26" s="84" t="s">
        <v>34</v>
      </c>
      <c r="C26" s="54" t="s">
        <v>35</v>
      </c>
      <c r="D26" s="76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  <c r="K26" s="89"/>
    </row>
    <row r="27" spans="1:11" ht="12.75">
      <c r="A27" s="81">
        <f t="shared" si="2"/>
        <v>18</v>
      </c>
      <c r="B27" s="84" t="s">
        <v>36</v>
      </c>
      <c r="C27" s="54" t="s">
        <v>37</v>
      </c>
      <c r="D27" s="76">
        <f t="shared" si="0"/>
        <v>36110</v>
      </c>
      <c r="E27" s="65">
        <v>33855</v>
      </c>
      <c r="F27" s="14">
        <v>2255</v>
      </c>
      <c r="G27" s="19">
        <v>0</v>
      </c>
      <c r="H27" s="12">
        <v>0</v>
      </c>
      <c r="I27" s="13">
        <f t="shared" si="1"/>
        <v>36110</v>
      </c>
      <c r="K27" s="89"/>
    </row>
    <row r="28" spans="1:11" ht="12.75">
      <c r="A28" s="81">
        <f t="shared" si="2"/>
        <v>19</v>
      </c>
      <c r="B28" s="84" t="s">
        <v>38</v>
      </c>
      <c r="C28" s="54" t="s">
        <v>39</v>
      </c>
      <c r="D28" s="76">
        <f t="shared" si="0"/>
        <v>66555</v>
      </c>
      <c r="E28" s="65">
        <v>66555</v>
      </c>
      <c r="F28" s="14">
        <v>0</v>
      </c>
      <c r="G28" s="19">
        <v>0</v>
      </c>
      <c r="H28" s="12">
        <v>0</v>
      </c>
      <c r="I28" s="13">
        <f t="shared" si="1"/>
        <v>66555</v>
      </c>
      <c r="K28" s="89"/>
    </row>
    <row r="29" spans="1:11" ht="12.75">
      <c r="A29" s="81">
        <f t="shared" si="2"/>
        <v>20</v>
      </c>
      <c r="B29" s="84" t="s">
        <v>40</v>
      </c>
      <c r="C29" s="55" t="s">
        <v>41</v>
      </c>
      <c r="D29" s="76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  <c r="K29" s="89"/>
    </row>
    <row r="30" spans="1:11" ht="12.75">
      <c r="A30" s="81">
        <f t="shared" si="2"/>
        <v>21</v>
      </c>
      <c r="B30" s="84" t="s">
        <v>42</v>
      </c>
      <c r="C30" s="54" t="s">
        <v>43</v>
      </c>
      <c r="D30" s="76">
        <f t="shared" si="0"/>
        <v>20</v>
      </c>
      <c r="E30" s="63">
        <v>20</v>
      </c>
      <c r="F30" s="14">
        <v>0</v>
      </c>
      <c r="G30" s="19">
        <v>0</v>
      </c>
      <c r="H30" s="12">
        <v>0</v>
      </c>
      <c r="I30" s="13">
        <f t="shared" si="1"/>
        <v>20</v>
      </c>
      <c r="K30" s="89"/>
    </row>
    <row r="31" spans="1:11" ht="12.75">
      <c r="A31" s="81">
        <f t="shared" si="2"/>
        <v>22</v>
      </c>
      <c r="B31" s="84" t="s">
        <v>44</v>
      </c>
      <c r="C31" s="54" t="s">
        <v>45</v>
      </c>
      <c r="D31" s="76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  <c r="K31" s="89"/>
    </row>
    <row r="32" spans="1:11" ht="13.5" thickBot="1">
      <c r="A32" s="82">
        <f t="shared" si="2"/>
        <v>23</v>
      </c>
      <c r="B32" s="86" t="s">
        <v>46</v>
      </c>
      <c r="C32" s="56" t="s">
        <v>47</v>
      </c>
      <c r="D32" s="93">
        <f t="shared" si="0"/>
        <v>53407</v>
      </c>
      <c r="E32" s="66">
        <v>53407</v>
      </c>
      <c r="F32" s="21">
        <v>0</v>
      </c>
      <c r="G32" s="22">
        <v>0</v>
      </c>
      <c r="H32" s="23">
        <v>0</v>
      </c>
      <c r="I32" s="24">
        <f t="shared" si="1"/>
        <v>53407</v>
      </c>
      <c r="K32" s="89"/>
    </row>
    <row r="33" spans="1:11" ht="13.5" thickBot="1">
      <c r="A33" s="29" t="s">
        <v>77</v>
      </c>
      <c r="B33" s="30" t="s">
        <v>48</v>
      </c>
      <c r="C33" s="60"/>
      <c r="D33" s="69">
        <f t="shared" si="0"/>
        <v>372924</v>
      </c>
      <c r="E33" s="67">
        <f>SUM(E34:E45)</f>
        <v>193555</v>
      </c>
      <c r="F33" s="32">
        <f>SUM(F34:F45)</f>
        <v>87900</v>
      </c>
      <c r="G33" s="33">
        <f>SUM(G34:G45)</f>
        <v>91469</v>
      </c>
      <c r="H33" s="34">
        <f>SUM(H34:H45)</f>
        <v>7350</v>
      </c>
      <c r="I33" s="33">
        <f t="shared" si="1"/>
        <v>380274</v>
      </c>
      <c r="K33" s="89"/>
    </row>
    <row r="34" spans="1:11" ht="12.75">
      <c r="A34" s="80">
        <v>1</v>
      </c>
      <c r="B34" s="83" t="s">
        <v>49</v>
      </c>
      <c r="C34" s="53" t="s">
        <v>50</v>
      </c>
      <c r="D34" s="90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  <c r="K34" s="89"/>
    </row>
    <row r="35" spans="1:11" ht="12.75">
      <c r="A35" s="81">
        <f t="shared" si="2"/>
        <v>2</v>
      </c>
      <c r="B35" s="84" t="s">
        <v>51</v>
      </c>
      <c r="C35" s="54" t="s">
        <v>52</v>
      </c>
      <c r="D35" s="76">
        <f t="shared" si="0"/>
        <v>83900</v>
      </c>
      <c r="E35" s="63">
        <v>0</v>
      </c>
      <c r="F35" s="14">
        <v>83900</v>
      </c>
      <c r="G35" s="19">
        <v>0</v>
      </c>
      <c r="H35" s="12">
        <v>7300</v>
      </c>
      <c r="I35" s="13">
        <f t="shared" si="1"/>
        <v>91200</v>
      </c>
      <c r="K35" s="89"/>
    </row>
    <row r="36" spans="1:11" ht="12.75">
      <c r="A36" s="81">
        <v>3</v>
      </c>
      <c r="B36" s="84" t="s">
        <v>53</v>
      </c>
      <c r="C36" s="54" t="s">
        <v>54</v>
      </c>
      <c r="D36" s="76">
        <f t="shared" si="0"/>
        <v>0</v>
      </c>
      <c r="E36" s="63">
        <v>0</v>
      </c>
      <c r="F36" s="14">
        <v>0</v>
      </c>
      <c r="G36" s="19">
        <v>0</v>
      </c>
      <c r="H36" s="12">
        <v>50</v>
      </c>
      <c r="I36" s="13">
        <f t="shared" si="1"/>
        <v>50</v>
      </c>
      <c r="K36" s="89"/>
    </row>
    <row r="37" spans="1:11" ht="12.75">
      <c r="A37" s="81">
        <f t="shared" si="2"/>
        <v>4</v>
      </c>
      <c r="B37" s="84" t="s">
        <v>55</v>
      </c>
      <c r="C37" s="54" t="s">
        <v>56</v>
      </c>
      <c r="D37" s="76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  <c r="K37" s="89"/>
    </row>
    <row r="38" spans="1:11" ht="12.75">
      <c r="A38" s="81">
        <f t="shared" si="2"/>
        <v>5</v>
      </c>
      <c r="B38" s="84" t="s">
        <v>57</v>
      </c>
      <c r="C38" s="54" t="s">
        <v>33</v>
      </c>
      <c r="D38" s="76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  <c r="K38" s="89"/>
    </row>
    <row r="39" spans="1:11" ht="12.75">
      <c r="A39" s="81">
        <f t="shared" si="2"/>
        <v>6</v>
      </c>
      <c r="B39" s="84" t="s">
        <v>58</v>
      </c>
      <c r="C39" s="54" t="s">
        <v>59</v>
      </c>
      <c r="D39" s="76">
        <f t="shared" si="0"/>
        <v>3000</v>
      </c>
      <c r="E39" s="63">
        <v>0</v>
      </c>
      <c r="F39" s="14">
        <v>3000</v>
      </c>
      <c r="G39" s="19">
        <v>0</v>
      </c>
      <c r="H39" s="12">
        <v>0</v>
      </c>
      <c r="I39" s="13">
        <f t="shared" si="1"/>
        <v>3000</v>
      </c>
      <c r="K39" s="89"/>
    </row>
    <row r="40" spans="1:11" ht="12.75">
      <c r="A40" s="81">
        <f t="shared" si="2"/>
        <v>7</v>
      </c>
      <c r="B40" s="84" t="s">
        <v>60</v>
      </c>
      <c r="C40" s="54" t="s">
        <v>83</v>
      </c>
      <c r="D40" s="76">
        <f t="shared" si="0"/>
        <v>1000</v>
      </c>
      <c r="E40" s="63">
        <v>0</v>
      </c>
      <c r="F40" s="14">
        <v>1000</v>
      </c>
      <c r="G40" s="19">
        <v>0</v>
      </c>
      <c r="H40" s="12">
        <v>0</v>
      </c>
      <c r="I40" s="13">
        <f t="shared" si="1"/>
        <v>1000</v>
      </c>
      <c r="K40" s="89"/>
    </row>
    <row r="41" spans="1:11" ht="12.75">
      <c r="A41" s="81">
        <v>8</v>
      </c>
      <c r="B41" s="84" t="s">
        <v>61</v>
      </c>
      <c r="C41" s="54" t="s">
        <v>62</v>
      </c>
      <c r="D41" s="76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  <c r="K41" s="89"/>
    </row>
    <row r="42" spans="1:11" ht="12.75">
      <c r="A42" s="81">
        <f t="shared" si="2"/>
        <v>9</v>
      </c>
      <c r="B42" s="84" t="s">
        <v>63</v>
      </c>
      <c r="C42" s="54" t="s">
        <v>64</v>
      </c>
      <c r="D42" s="76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  <c r="K42" s="89"/>
    </row>
    <row r="43" spans="1:11" ht="12.75">
      <c r="A43" s="81">
        <f t="shared" si="2"/>
        <v>10</v>
      </c>
      <c r="B43" s="84" t="s">
        <v>65</v>
      </c>
      <c r="C43" s="54" t="s">
        <v>66</v>
      </c>
      <c r="D43" s="76">
        <f t="shared" si="0"/>
        <v>0</v>
      </c>
      <c r="E43" s="63">
        <v>0</v>
      </c>
      <c r="F43" s="14">
        <v>0</v>
      </c>
      <c r="G43" s="19">
        <v>0</v>
      </c>
      <c r="H43" s="12">
        <v>0</v>
      </c>
      <c r="I43" s="13">
        <f t="shared" si="1"/>
        <v>0</v>
      </c>
      <c r="K43" s="89"/>
    </row>
    <row r="44" spans="1:11" ht="13.5" thickBot="1">
      <c r="A44" s="81">
        <f t="shared" si="2"/>
        <v>11</v>
      </c>
      <c r="B44" s="86" t="s">
        <v>67</v>
      </c>
      <c r="C44" s="54" t="s">
        <v>68</v>
      </c>
      <c r="D44" s="76">
        <f t="shared" si="0"/>
        <v>285024</v>
      </c>
      <c r="E44" s="68">
        <v>193555</v>
      </c>
      <c r="F44" s="17">
        <v>0</v>
      </c>
      <c r="G44" s="19">
        <v>91469</v>
      </c>
      <c r="H44" s="12">
        <v>0</v>
      </c>
      <c r="I44" s="13">
        <f t="shared" si="1"/>
        <v>285024</v>
      </c>
      <c r="K44" s="89"/>
    </row>
    <row r="45" spans="1:11" ht="13.5" thickBot="1">
      <c r="A45" s="20">
        <f t="shared" si="2"/>
        <v>12</v>
      </c>
      <c r="B45" s="92">
        <v>720</v>
      </c>
      <c r="C45" s="61" t="s">
        <v>78</v>
      </c>
      <c r="D45" s="91">
        <f t="shared" si="0"/>
        <v>0</v>
      </c>
      <c r="E45" s="66">
        <v>0</v>
      </c>
      <c r="F45" s="21">
        <v>0</v>
      </c>
      <c r="G45" s="22">
        <v>0</v>
      </c>
      <c r="H45" s="23">
        <v>0</v>
      </c>
      <c r="I45" s="24">
        <f t="shared" si="1"/>
        <v>0</v>
      </c>
      <c r="K45" s="89"/>
    </row>
    <row r="46" spans="1:11" ht="13.5" thickBot="1">
      <c r="A46" s="44">
        <f t="shared" si="2"/>
        <v>13</v>
      </c>
      <c r="B46" s="43" t="s">
        <v>69</v>
      </c>
      <c r="C46" s="45"/>
      <c r="D46" s="70">
        <f t="shared" si="0"/>
        <v>0</v>
      </c>
      <c r="E46" s="46">
        <f>E33-E9</f>
        <v>0</v>
      </c>
      <c r="F46" s="47">
        <f>F33-F9</f>
        <v>0</v>
      </c>
      <c r="G46" s="48">
        <f>G33-G9</f>
        <v>0</v>
      </c>
      <c r="H46" s="49">
        <f>H33-H9</f>
        <v>40</v>
      </c>
      <c r="I46" s="48">
        <f>I33-I9</f>
        <v>40</v>
      </c>
      <c r="K46" s="89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K46"/>
  <sheetViews>
    <sheetView tabSelected="1" zoomScalePageLayoutView="0" workbookViewId="0" topLeftCell="A1">
      <selection activeCell="J49" sqref="J48:J49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29.8515625" style="0" customWidth="1"/>
    <col min="4" max="4" width="15.28125" style="0" customWidth="1"/>
    <col min="5" max="5" width="14.421875" style="0" hidden="1" customWidth="1"/>
    <col min="6" max="6" width="14.8515625" style="0" hidden="1" customWidth="1"/>
    <col min="7" max="7" width="15.140625" style="0" hidden="1" customWidth="1"/>
    <col min="8" max="8" width="13.7109375" style="0" customWidth="1"/>
    <col min="9" max="9" width="13.57421875" style="0" customWidth="1"/>
  </cols>
  <sheetData>
    <row r="3" spans="3:9" ht="12.75">
      <c r="C3" s="160" t="s">
        <v>85</v>
      </c>
      <c r="F3" t="s">
        <v>71</v>
      </c>
      <c r="I3" s="4" t="s">
        <v>71</v>
      </c>
    </row>
    <row r="4" ht="12.75">
      <c r="C4" s="159" t="s">
        <v>126</v>
      </c>
    </row>
    <row r="5" ht="12.75" customHeight="1" thickBot="1"/>
    <row r="6" spans="1:9" ht="11.25" customHeight="1">
      <c r="A6" s="184" t="s">
        <v>74</v>
      </c>
      <c r="B6" s="7" t="s">
        <v>2</v>
      </c>
      <c r="C6" s="59" t="s">
        <v>3</v>
      </c>
      <c r="D6" s="7" t="s">
        <v>87</v>
      </c>
      <c r="E6" s="186" t="s">
        <v>0</v>
      </c>
      <c r="F6" s="187"/>
      <c r="G6" s="150" t="s">
        <v>80</v>
      </c>
      <c r="H6" s="150" t="s">
        <v>89</v>
      </c>
      <c r="I6" s="7" t="s">
        <v>1</v>
      </c>
    </row>
    <row r="7" spans="1:9" ht="11.25" customHeight="1">
      <c r="A7" s="185"/>
      <c r="B7" s="11"/>
      <c r="C7" s="51"/>
      <c r="D7" s="148"/>
      <c r="E7" s="72" t="s">
        <v>79</v>
      </c>
      <c r="F7" s="8" t="s">
        <v>4</v>
      </c>
      <c r="G7" s="151" t="s">
        <v>81</v>
      </c>
      <c r="H7" s="151" t="s">
        <v>88</v>
      </c>
      <c r="I7" s="11"/>
    </row>
    <row r="8" spans="1:9" ht="10.5" customHeight="1" thickBot="1">
      <c r="A8" s="78" t="s">
        <v>75</v>
      </c>
      <c r="B8" s="79" t="s">
        <v>73</v>
      </c>
      <c r="C8" s="52" t="s">
        <v>90</v>
      </c>
      <c r="D8" s="79">
        <v>1</v>
      </c>
      <c r="E8" s="73">
        <v>1</v>
      </c>
      <c r="F8" s="35">
        <v>2</v>
      </c>
      <c r="G8" s="152">
        <v>3</v>
      </c>
      <c r="H8" s="152">
        <v>2</v>
      </c>
      <c r="I8" s="37">
        <v>3</v>
      </c>
    </row>
    <row r="9" spans="1:11" ht="12" customHeight="1" thickBot="1">
      <c r="A9" s="42" t="s">
        <v>76</v>
      </c>
      <c r="B9" s="39" t="s">
        <v>5</v>
      </c>
      <c r="C9" s="71"/>
      <c r="D9" s="69">
        <f>SKM!D9+'CP'!D9+CPSSP!D9+PS!D9+VTP!D9+ASC!D9+PZ!D9+CVT!D9+VUP!D9+KUP!D9+RUP!D9+PF!D9+CMTF!D9+FTK!D9+PdF!D9+PřF!D9+'FF'!D9+LF!D9+FZV!D9</f>
        <v>1992013</v>
      </c>
      <c r="E9" s="67"/>
      <c r="F9" s="32"/>
      <c r="G9" s="153"/>
      <c r="H9" s="153">
        <f>SKM!H9+'CP'!H9+CPSSP!H9+PS!H9+VTP!H9+ASC!H9+PZ!H9+CVT!H9+VUP!H9+KUP!H9+RUP!H9+PF!H9+CMTF!H9+FTK!H9+PdF!H9+PřF!H9+'FF'!H9+LF!H9+FZV!H9</f>
        <v>38017</v>
      </c>
      <c r="I9" s="33">
        <f>SKM!I9+'CP'!I9+CPSSP!I9+PS!I9+VTP!I9+ASC!I9+PZ!I9+CVT!I9+VUP!I9+KUP!I9+RUP!I9+PF!I9+CMTF!I9+FTK!I9+PdF!I9+PřF!I9+'FF'!I9+LF!I9+FZV!I9</f>
        <v>2030030</v>
      </c>
      <c r="K9" s="89"/>
    </row>
    <row r="10" spans="1:9" ht="10.5" customHeight="1" thickBot="1">
      <c r="A10" s="80">
        <v>1</v>
      </c>
      <c r="B10" s="83" t="s">
        <v>6</v>
      </c>
      <c r="C10" s="53" t="s">
        <v>7</v>
      </c>
      <c r="D10" s="75">
        <f>SKM!D10+'CP'!D10+CPSSP!D10+PS!D10+VTP!D10+ASC!D10+PZ!D10+CVT!D10+VUP!D10+KUP!D10+RUP!D10+PF!D10+CMTF!D10+FTK!D10+PdF!D10+PřF!D10+'FF'!D10+LF!D10+FZV!D10</f>
        <v>103877</v>
      </c>
      <c r="E10" s="62"/>
      <c r="F10" s="25"/>
      <c r="G10" s="149"/>
      <c r="H10" s="154">
        <f>SKM!H10+'CP'!H10+CPSSP!H10+PS!H10+VTP!H10+ASC!H10+PZ!H10+CVT!H10+VUP!H10+KUP!H10+RUP!H10+PF!H10+CMTF!H10+FTK!H10+PdF!H10+PřF!H10+'FF'!H10+LF!H10+FZV!H10</f>
        <v>8835</v>
      </c>
      <c r="I10" s="28">
        <f>SKM!I10+'CP'!I10+CPSSP!I10+PS!I10+VTP!I10+ASC!I10+PZ!I10+CVT!I10+VUP!I10+KUP!I10+RUP!I10+PF!I10+CMTF!I10+FTK!I10+PdF!I10+PřF!I10+'FF'!I10+LF!I10+FZV!I10</f>
        <v>112712</v>
      </c>
    </row>
    <row r="11" spans="1:9" ht="10.5" customHeight="1" thickBot="1">
      <c r="A11" s="80">
        <v>2</v>
      </c>
      <c r="B11" s="83" t="s">
        <v>8</v>
      </c>
      <c r="C11" s="53" t="s">
        <v>9</v>
      </c>
      <c r="D11" s="75">
        <f>SKM!D11+'CP'!D11+CPSSP!D11+PS!D11+VTP!D11+ASC!D11+PZ!D11+CVT!D11+VUP!D11+KUP!D11+RUP!D11+PF!D11+CMTF!D11+FTK!D11+PdF!D11+PřF!D11+'FF'!D11+LF!D11+FZV!D11</f>
        <v>78544</v>
      </c>
      <c r="E11" s="62"/>
      <c r="F11" s="25"/>
      <c r="G11" s="149"/>
      <c r="H11" s="154">
        <f>SKM!H11+'CP'!H11+CPSSP!H11+PS!H11+VTP!H11+ASC!H11+PZ!H11+CVT!H11+VUP!H11+KUP!H11+RUP!H11+PF!H11+CMTF!H11+FTK!H11+PdF!H11+PřF!H11+'FF'!H11+LF!H11+FZV!H11</f>
        <v>882</v>
      </c>
      <c r="I11" s="28">
        <f>SKM!I11+'CP'!I11+CPSSP!I11+PS!I11+VTP!I11+ASC!I11+PZ!I11+CVT!I11+VUP!I11+KUP!I11+RUP!I11+PF!I11+CMTF!I11+FTK!I11+PdF!I11+PřF!I11+'FF'!I11+LF!I11+FZV!I11</f>
        <v>79426</v>
      </c>
    </row>
    <row r="12" spans="1:9" ht="10.5" customHeight="1" thickBot="1">
      <c r="A12" s="80">
        <f aca="true" t="shared" si="0" ref="A12:A46">A11+1</f>
        <v>3</v>
      </c>
      <c r="B12" s="83" t="s">
        <v>10</v>
      </c>
      <c r="C12" s="53" t="s">
        <v>11</v>
      </c>
      <c r="D12" s="75">
        <f>SKM!D12+'CP'!D12+CPSSP!D12+PS!D12+VTP!D12+ASC!D12+PZ!D12+CVT!D12+VUP!D12+KUP!D12+RUP!D12+PF!D12+CMTF!D12+FTK!D12+PdF!D12+PřF!D12+'FF'!D12+LF!D12+FZV!D12</f>
        <v>370</v>
      </c>
      <c r="E12" s="62"/>
      <c r="F12" s="25"/>
      <c r="G12" s="149"/>
      <c r="H12" s="154">
        <f>SKM!H12+'CP'!H12+CPSSP!H12+PS!H12+VTP!H12+ASC!H12+PZ!H12+CVT!H12+VUP!H12+KUP!H12+RUP!H12+PF!H12+CMTF!H12+FTK!H12+PdF!H12+PřF!H12+'FF'!H12+LF!H12+FZV!H12</f>
        <v>5030</v>
      </c>
      <c r="I12" s="28">
        <f>SKM!I12+'CP'!I12+CPSSP!I12+PS!I12+VTP!I12+ASC!I12+PZ!I12+CVT!I12+VUP!I12+KUP!I12+RUP!I12+PF!I12+CMTF!I12+FTK!I12+PdF!I12+PřF!I12+'FF'!I12+LF!I12+FZV!I12</f>
        <v>5400</v>
      </c>
    </row>
    <row r="13" spans="1:9" ht="10.5" customHeight="1" thickBot="1">
      <c r="A13" s="80">
        <f t="shared" si="0"/>
        <v>4</v>
      </c>
      <c r="B13" s="83" t="s">
        <v>12</v>
      </c>
      <c r="C13" s="53" t="s">
        <v>13</v>
      </c>
      <c r="D13" s="75">
        <f>SKM!D13+'CP'!D13+CPSSP!D13+PS!D13+VTP!D13+ASC!D13+PZ!D13+CVT!D13+VUP!D13+KUP!D13+RUP!D13+PF!D13+CMTF!D13+FTK!D13+PdF!D13+PřF!D13+'FF'!D13+LF!D13+FZV!D13</f>
        <v>28669</v>
      </c>
      <c r="E13" s="62"/>
      <c r="F13" s="25"/>
      <c r="G13" s="149"/>
      <c r="H13" s="154">
        <f>SKM!H13+'CP'!H13+CPSSP!H13+PS!H13+VTP!H13+ASC!H13+PZ!H13+CVT!H13+VUP!H13+KUP!H13+RUP!H13+PF!H13+CMTF!H13+FTK!H13+PdF!H13+PřF!H13+'FF'!H13+LF!H13+FZV!H13</f>
        <v>129</v>
      </c>
      <c r="I13" s="28">
        <f>SKM!I13+'CP'!I13+CPSSP!I13+PS!I13+VTP!I13+ASC!I13+PZ!I13+CVT!I13+VUP!I13+KUP!I13+RUP!I13+PF!I13+CMTF!I13+FTK!I13+PdF!I13+PřF!I13+'FF'!I13+LF!I13+FZV!I13</f>
        <v>28798</v>
      </c>
    </row>
    <row r="14" spans="1:9" ht="10.5" customHeight="1" thickBot="1">
      <c r="A14" s="80">
        <f t="shared" si="0"/>
        <v>5</v>
      </c>
      <c r="B14" s="83" t="s">
        <v>14</v>
      </c>
      <c r="C14" s="53" t="s">
        <v>15</v>
      </c>
      <c r="D14" s="75">
        <f>SKM!D14+'CP'!D14+CPSSP!D14+PS!D14+VTP!D14+ASC!D14+PZ!D14+CVT!D14+VUP!D14+KUP!D14+RUP!D14+PF!D14+CMTF!D14+FTK!D14+PdF!D14+PřF!D14+'FF'!D14+LF!D14+FZV!D14</f>
        <v>17765</v>
      </c>
      <c r="E14" s="62"/>
      <c r="F14" s="25"/>
      <c r="G14" s="149"/>
      <c r="H14" s="154">
        <f>SKM!H14+'CP'!H14+CPSSP!H14+PS!H14+VTP!H14+ASC!H14+PZ!H14+CVT!H14+VUP!H14+KUP!H14+RUP!H14+PF!H14+CMTF!H14+FTK!H14+PdF!H14+PřF!H14+'FF'!H14+LF!H14+FZV!H14</f>
        <v>743</v>
      </c>
      <c r="I14" s="28">
        <f>SKM!I14+'CP'!I14+CPSSP!I14+PS!I14+VTP!I14+ASC!I14+PZ!I14+CVT!I14+VUP!I14+KUP!I14+RUP!I14+PF!I14+CMTF!I14+FTK!I14+PdF!I14+PřF!I14+'FF'!I14+LF!I14+FZV!I14</f>
        <v>18508</v>
      </c>
    </row>
    <row r="15" spans="1:9" ht="10.5" customHeight="1" thickBot="1">
      <c r="A15" s="80">
        <f t="shared" si="0"/>
        <v>6</v>
      </c>
      <c r="B15" s="83" t="s">
        <v>16</v>
      </c>
      <c r="C15" s="53" t="s">
        <v>17</v>
      </c>
      <c r="D15" s="75">
        <f>SKM!D15+'CP'!D15+CPSSP!D15+PS!D15+VTP!D15+ASC!D15+PZ!D15+CVT!D15+VUP!D15+KUP!D15+RUP!D15+PF!D15+CMTF!D15+FTK!D15+PdF!D15+PřF!D15+'FF'!D15+LF!D15+FZV!D15</f>
        <v>3205</v>
      </c>
      <c r="E15" s="62"/>
      <c r="F15" s="25"/>
      <c r="G15" s="149"/>
      <c r="H15" s="154">
        <f>SKM!H15+'CP'!H15+CPSSP!H15+PS!H15+VTP!H15+ASC!H15+PZ!H15+CVT!H15+VUP!H15+KUP!H15+RUP!H15+PF!H15+CMTF!H15+FTK!H15+PdF!H15+PřF!H15+'FF'!H15+LF!H15+FZV!H15</f>
        <v>106</v>
      </c>
      <c r="I15" s="28">
        <f>SKM!I15+'CP'!I15+CPSSP!I15+PS!I15+VTP!I15+ASC!I15+PZ!I15+CVT!I15+VUP!I15+KUP!I15+RUP!I15+PF!I15+CMTF!I15+FTK!I15+PdF!I15+PřF!I15+'FF'!I15+LF!I15+FZV!I15</f>
        <v>3311</v>
      </c>
    </row>
    <row r="16" spans="1:9" ht="10.5" customHeight="1" thickBot="1">
      <c r="A16" s="80">
        <f t="shared" si="0"/>
        <v>7</v>
      </c>
      <c r="B16" s="83" t="s">
        <v>18</v>
      </c>
      <c r="C16" s="53" t="s">
        <v>19</v>
      </c>
      <c r="D16" s="75">
        <f>SKM!D16+'CP'!D16+CPSSP!D16+PS!D16+VTP!D16+ASC!D16+PZ!D16+CVT!D16+VUP!D16+KUP!D16+RUP!D16+PF!D16+CMTF!D16+FTK!D16+PdF!D16+PřF!D16+'FF'!D16+LF!D16+FZV!D16</f>
        <v>108035</v>
      </c>
      <c r="E16" s="62"/>
      <c r="F16" s="25"/>
      <c r="G16" s="149"/>
      <c r="H16" s="154">
        <f>SKM!H16+'CP'!H16+CPSSP!H16+PS!H16+VTP!H16+ASC!H16+PZ!H16+CVT!H16+VUP!H16+KUP!H16+RUP!H16+PF!H16+CMTF!H16+FTK!H16+PdF!H16+PřF!H16+'FF'!H16+LF!H16+FZV!H16</f>
        <v>4142</v>
      </c>
      <c r="I16" s="28">
        <f>SKM!I16+'CP'!I16+CPSSP!I16+PS!I16+VTP!I16+ASC!I16+PZ!I16+CVT!I16+VUP!I16+KUP!I16+RUP!I16+PF!I16+CMTF!I16+FTK!I16+PdF!I16+PřF!I16+'FF'!I16+LF!I16+FZV!I16</f>
        <v>112177</v>
      </c>
    </row>
    <row r="17" spans="1:9" ht="10.5" customHeight="1" thickBot="1">
      <c r="A17" s="80">
        <v>8</v>
      </c>
      <c r="B17" s="83" t="s">
        <v>20</v>
      </c>
      <c r="C17" s="53" t="s">
        <v>21</v>
      </c>
      <c r="D17" s="75">
        <f>SKM!D17+'CP'!D17+CPSSP!D17+PS!D17+VTP!D17+ASC!D17+PZ!D17+CVT!D17+VUP!D17+KUP!D17+RUP!D17+PF!D17+CMTF!D17+FTK!D17+PdF!D17+PřF!D17+'FF'!D17+LF!D17+FZV!D17</f>
        <v>808301</v>
      </c>
      <c r="E17" s="62"/>
      <c r="F17" s="25"/>
      <c r="G17" s="149"/>
      <c r="H17" s="154">
        <f>SKM!H17+'CP'!H17+CPSSP!H17+PS!H17+VTP!H17+ASC!H17+PZ!H17+CVT!H17+VUP!H17+KUP!H17+RUP!H17+PF!H17+CMTF!H17+FTK!H17+PdF!H17+PřF!H17+'FF'!H17+LF!H17+FZV!H17</f>
        <v>11759</v>
      </c>
      <c r="I17" s="28">
        <f>SKM!I17+'CP'!I17+CPSSP!I17+PS!I17+VTP!I17+ASC!I17+PZ!I17+CVT!I17+VUP!I17+KUP!I17+RUP!I17+PF!I17+CMTF!I17+FTK!I17+PdF!I17+PřF!I17+'FF'!I17+LF!I17+FZV!I17</f>
        <v>820060</v>
      </c>
    </row>
    <row r="18" spans="1:9" ht="10.5" customHeight="1" thickBot="1">
      <c r="A18" s="80">
        <v>9</v>
      </c>
      <c r="B18" s="83" t="s">
        <v>22</v>
      </c>
      <c r="C18" s="53" t="s">
        <v>23</v>
      </c>
      <c r="D18" s="75">
        <f>SKM!D18+'CP'!D18+CPSSP!D18+PS!D18+VTP!D18+ASC!D18+PZ!D18+CVT!D18+VUP!D18+KUP!D18+RUP!D18+PF!D18+CMTF!D18+FTK!D18+PdF!D18+PřF!D18+'FF'!D18+LF!D18+FZV!D18</f>
        <v>266293</v>
      </c>
      <c r="E18" s="62"/>
      <c r="F18" s="25"/>
      <c r="G18" s="149"/>
      <c r="H18" s="154">
        <f>SKM!H18+'CP'!H18+CPSSP!H18+PS!H18+VTP!H18+ASC!H18+PZ!H18+CVT!H18+VUP!H18+KUP!H18+RUP!H18+PF!H18+CMTF!H18+FTK!H18+PdF!H18+PřF!H18+'FF'!H18+LF!H18+FZV!H18</f>
        <v>3046</v>
      </c>
      <c r="I18" s="28">
        <f>SKM!I18+'CP'!I18+CPSSP!I18+PS!I18+VTP!I18+ASC!I18+PZ!I18+CVT!I18+VUP!I18+KUP!I18+RUP!I18+PF!I18+CMTF!I18+FTK!I18+PdF!I18+PřF!I18+'FF'!I18+LF!I18+FZV!I18</f>
        <v>269339</v>
      </c>
    </row>
    <row r="19" spans="1:9" ht="10.5" customHeight="1" thickBot="1">
      <c r="A19" s="80">
        <v>10</v>
      </c>
      <c r="B19" s="83" t="s">
        <v>82</v>
      </c>
      <c r="C19" s="53" t="s">
        <v>84</v>
      </c>
      <c r="D19" s="75">
        <f>SKM!D19+'CP'!D19+CPSSP!D19+PS!D19+VTP!D19+ASC!D19+PZ!D19+CVT!D19+VUP!D19+KUP!D19+RUP!D19+PF!D19+CMTF!D19+FTK!D19+PdF!D19+PřF!D19+'FF'!D19+LF!D19+FZV!D19</f>
        <v>725</v>
      </c>
      <c r="E19" s="62"/>
      <c r="F19" s="25"/>
      <c r="G19" s="149"/>
      <c r="H19" s="154">
        <f>SKM!H19+'CP'!H19+CPSSP!H19+PS!H19+VTP!H19+ASC!H19+PZ!H19+CVT!H19+VUP!H19+KUP!H19+RUP!H19+PF!H19+CMTF!H19+FTK!H19+PdF!H19+PřF!H19+'FF'!H19+LF!H19+FZV!H19</f>
        <v>5</v>
      </c>
      <c r="I19" s="28">
        <f>SKM!I19+'CP'!I19+CPSSP!I19+PS!I19+VTP!I19+ASC!I19+PZ!I19+CVT!I19+VUP!I19+KUP!I19+RUP!I19+PF!I19+CMTF!I19+FTK!I19+PdF!I19+PřF!I19+'FF'!I19+LF!I19+FZV!I19</f>
        <v>730</v>
      </c>
    </row>
    <row r="20" spans="1:9" ht="10.5" customHeight="1" thickBot="1">
      <c r="A20" s="80">
        <v>11</v>
      </c>
      <c r="B20" s="83" t="s">
        <v>24</v>
      </c>
      <c r="C20" s="53" t="s">
        <v>25</v>
      </c>
      <c r="D20" s="75">
        <f>SKM!D20+'CP'!D20+CPSSP!D20+PS!D20+VTP!D20+ASC!D20+PZ!D20+CVT!D20+VUP!D20+KUP!D20+RUP!D20+PF!D20+CMTF!D20+FTK!D20+PdF!D20+PřF!D20+'FF'!D20+LF!D20+FZV!D20</f>
        <v>24936</v>
      </c>
      <c r="E20" s="62"/>
      <c r="F20" s="25"/>
      <c r="G20" s="149"/>
      <c r="H20" s="154">
        <f>SKM!H20+'CP'!H20+CPSSP!H20+PS!H20+VTP!H20+ASC!H20+PZ!H20+CVT!H20+VUP!H20+KUP!H20+RUP!H20+PF!H20+CMTF!H20+FTK!H20+PdF!H20+PřF!H20+'FF'!H20+LF!H20+FZV!H20</f>
        <v>85</v>
      </c>
      <c r="I20" s="28">
        <f>SKM!I20+'CP'!I20+CPSSP!I20+PS!I20+VTP!I20+ASC!I20+PZ!I20+CVT!I20+VUP!I20+KUP!I20+RUP!I20+PF!I20+CMTF!I20+FTK!I20+PdF!I20+PřF!I20+'FF'!I20+LF!I20+FZV!I20</f>
        <v>25021</v>
      </c>
    </row>
    <row r="21" spans="1:9" ht="10.5" customHeight="1" thickBot="1">
      <c r="A21" s="80">
        <v>12</v>
      </c>
      <c r="B21" s="83" t="s">
        <v>70</v>
      </c>
      <c r="C21" s="53" t="s">
        <v>72</v>
      </c>
      <c r="D21" s="75">
        <f>SKM!D21+'CP'!D21+CPSSP!D21+PS!D21+VTP!D21+ASC!D21+PZ!D21+CVT!D21+VUP!D21+KUP!D21+RUP!D21+PF!D21+CMTF!D21+FTK!D21+PdF!D21+PřF!D21+'FF'!D21+LF!D21+FZV!D21</f>
        <v>892</v>
      </c>
      <c r="E21" s="62"/>
      <c r="F21" s="25"/>
      <c r="G21" s="149"/>
      <c r="H21" s="154">
        <f>SKM!H21+'CP'!H21+CPSSP!H21+PS!H21+VTP!H21+ASC!H21+PZ!H21+CVT!H21+VUP!H21+KUP!H21+RUP!H21+PF!H21+CMTF!H21+FTK!H21+PdF!H21+PřF!H21+'FF'!H21+LF!H21+FZV!H21</f>
        <v>14</v>
      </c>
      <c r="I21" s="28">
        <f>SKM!I21+'CP'!I21+CPSSP!I21+PS!I21+VTP!I21+ASC!I21+PZ!I21+CVT!I21+VUP!I21+KUP!I21+RUP!I21+PF!I21+CMTF!I21+FTK!I21+PdF!I21+PřF!I21+'FF'!I21+LF!I21+FZV!I21</f>
        <v>906</v>
      </c>
    </row>
    <row r="22" spans="1:9" ht="10.5" customHeight="1" thickBot="1">
      <c r="A22" s="80">
        <v>13</v>
      </c>
      <c r="B22" s="83" t="s">
        <v>26</v>
      </c>
      <c r="C22" s="53" t="s">
        <v>27</v>
      </c>
      <c r="D22" s="75">
        <f>SKM!D22+'CP'!D22+CPSSP!D22+PS!D22+VTP!D22+ASC!D22+PZ!D22+CVT!D22+VUP!D22+KUP!D22+RUP!D22+PF!D22+CMTF!D22+FTK!D22+PdF!D22+PřF!D22+'FF'!D22+LF!D22+FZV!D22</f>
        <v>152</v>
      </c>
      <c r="E22" s="62"/>
      <c r="F22" s="25"/>
      <c r="G22" s="149"/>
      <c r="H22" s="154">
        <f>SKM!H22+'CP'!H22+CPSSP!H22+PS!H22+VTP!H22+ASC!H22+PZ!H22+CVT!H22+VUP!H22+KUP!H22+RUP!H22+PF!H22+CMTF!H22+FTK!H22+PdF!H22+PřF!H22+'FF'!H22+LF!H22+FZV!H22</f>
        <v>2</v>
      </c>
      <c r="I22" s="28">
        <f>SKM!I22+'CP'!I22+CPSSP!I22+PS!I22+VTP!I22+ASC!I22+PZ!I22+CVT!I22+VUP!I22+KUP!I22+RUP!I22+PF!I22+CMTF!I22+FTK!I22+PdF!I22+PřF!I22+'FF'!I22+LF!I22+FZV!I22</f>
        <v>154</v>
      </c>
    </row>
    <row r="23" spans="1:9" ht="10.5" customHeight="1" thickBot="1">
      <c r="A23" s="80">
        <f t="shared" si="0"/>
        <v>14</v>
      </c>
      <c r="B23" s="83" t="s">
        <v>28</v>
      </c>
      <c r="C23" s="53" t="s">
        <v>29</v>
      </c>
      <c r="D23" s="75">
        <f>SKM!D23+'CP'!D23+CPSSP!D23+PS!D23+VTP!D23+ASC!D23+PZ!D23+CVT!D23+VUP!D23+KUP!D23+RUP!D23+PF!D23+CMTF!D23+FTK!D23+PdF!D23+PřF!D23+'FF'!D23+LF!D23+FZV!D23</f>
        <v>70</v>
      </c>
      <c r="E23" s="62"/>
      <c r="F23" s="25"/>
      <c r="G23" s="149"/>
      <c r="H23" s="154">
        <f>SKM!H23+'CP'!H23+CPSSP!H23+PS!H23+VTP!H23+ASC!H23+PZ!H23+CVT!H23+VUP!H23+KUP!H23+RUP!H23+PF!H23+CMTF!H23+FTK!H23+PdF!H23+PřF!H23+'FF'!H23+LF!H23+FZV!H23</f>
        <v>0</v>
      </c>
      <c r="I23" s="28">
        <f>SKM!I23+'CP'!I23+CPSSP!I23+PS!I23+VTP!I23+ASC!I23+PZ!I23+CVT!I23+VUP!I23+KUP!I23+RUP!I23+PF!I23+CMTF!I23+FTK!I23+PdF!I23+PřF!I23+'FF'!I23+LF!I23+FZV!I23</f>
        <v>70</v>
      </c>
    </row>
    <row r="24" spans="1:9" ht="10.5" customHeight="1" thickBot="1">
      <c r="A24" s="80">
        <f t="shared" si="0"/>
        <v>15</v>
      </c>
      <c r="B24" s="83" t="s">
        <v>30</v>
      </c>
      <c r="C24" s="53" t="s">
        <v>31</v>
      </c>
      <c r="D24" s="75">
        <f>SKM!D24+'CP'!D24+CPSSP!D24+PS!D24+VTP!D24+ASC!D24+PZ!D24+CVT!D24+VUP!D24+KUP!D24+RUP!D24+PF!D24+CMTF!D24+FTK!D24+PdF!D24+PřF!D24+'FF'!D24+LF!D24+FZV!D24</f>
        <v>204</v>
      </c>
      <c r="E24" s="62"/>
      <c r="F24" s="25"/>
      <c r="G24" s="149"/>
      <c r="H24" s="154">
        <f>SKM!H24+'CP'!H24+CPSSP!H24+PS!H24+VTP!H24+ASC!H24+PZ!H24+CVT!H24+VUP!H24+KUP!H24+RUP!H24+PF!H24+CMTF!H24+FTK!H24+PdF!H24+PřF!H24+'FF'!H24+LF!H24+FZV!H24</f>
        <v>0</v>
      </c>
      <c r="I24" s="28">
        <f>SKM!I24+'CP'!I24+CPSSP!I24+PS!I24+VTP!I24+ASC!I24+PZ!I24+CVT!I24+VUP!I24+KUP!I24+RUP!I24+PF!I24+CMTF!I24+FTK!I24+PdF!I24+PřF!I24+'FF'!I24+LF!I24+FZV!I24</f>
        <v>204</v>
      </c>
    </row>
    <row r="25" spans="1:9" ht="10.5" customHeight="1" thickBot="1">
      <c r="A25" s="80">
        <f t="shared" si="0"/>
        <v>16</v>
      </c>
      <c r="B25" s="83" t="s">
        <v>32</v>
      </c>
      <c r="C25" s="53" t="s">
        <v>33</v>
      </c>
      <c r="D25" s="75">
        <f>SKM!D25+'CP'!D25+CPSSP!D25+PS!D25+VTP!D25+ASC!D25+PZ!D25+CVT!D25+VUP!D25+KUP!D25+RUP!D25+PF!D25+CMTF!D25+FTK!D25+PdF!D25+PřF!D25+'FF'!D25+LF!D25+FZV!D25</f>
        <v>0</v>
      </c>
      <c r="E25" s="62"/>
      <c r="F25" s="25"/>
      <c r="G25" s="149"/>
      <c r="H25" s="154">
        <f>SKM!H25+'CP'!H25+CPSSP!H25+PS!H25+VTP!H25+ASC!H25+PZ!H25+CVT!H25+VUP!H25+KUP!H25+RUP!H25+PF!H25+CMTF!H25+FTK!H25+PdF!H25+PřF!H25+'FF'!H25+LF!H25+FZV!H25</f>
        <v>6</v>
      </c>
      <c r="I25" s="28">
        <f>SKM!I25+'CP'!I25+CPSSP!I25+PS!I25+VTP!I25+ASC!I25+PZ!I25+CVT!I25+VUP!I25+KUP!I25+RUP!I25+PF!I25+CMTF!I25+FTK!I25+PdF!I25+PřF!I25+'FF'!I25+LF!I25+FZV!I25</f>
        <v>6</v>
      </c>
    </row>
    <row r="26" spans="1:9" ht="10.5" customHeight="1" thickBot="1">
      <c r="A26" s="80">
        <f t="shared" si="0"/>
        <v>17</v>
      </c>
      <c r="B26" s="83" t="s">
        <v>34</v>
      </c>
      <c r="C26" s="53" t="s">
        <v>35</v>
      </c>
      <c r="D26" s="75">
        <f>SKM!D26+'CP'!D26+CPSSP!D26+PS!D26+VTP!D26+ASC!D26+PZ!D26+CVT!D26+VUP!D26+KUP!D26+RUP!D26+PF!D26+CMTF!D26+FTK!D26+PdF!D26+PřF!D26+'FF'!D26+LF!D26+FZV!D26</f>
        <v>170</v>
      </c>
      <c r="E26" s="62"/>
      <c r="F26" s="25"/>
      <c r="G26" s="149"/>
      <c r="H26" s="154">
        <f>SKM!H26+'CP'!H26+CPSSP!H26+PS!H26+VTP!H26+ASC!H26+PZ!H26+CVT!H26+VUP!H26+KUP!H26+RUP!H26+PF!H26+CMTF!H26+FTK!H26+PdF!H26+PřF!H26+'FF'!H26+LF!H26+FZV!H26</f>
        <v>0</v>
      </c>
      <c r="I26" s="28">
        <f>SKM!I26+'CP'!I26+CPSSP!I26+PS!I26+VTP!I26+ASC!I26+PZ!I26+CVT!I26+VUP!I26+KUP!I26+RUP!I26+PF!I26+CMTF!I26+FTK!I26+PdF!I26+PřF!I26+'FF'!I26+LF!I26+FZV!I26</f>
        <v>170</v>
      </c>
    </row>
    <row r="27" spans="1:9" ht="10.5" customHeight="1" thickBot="1">
      <c r="A27" s="80">
        <f t="shared" si="0"/>
        <v>18</v>
      </c>
      <c r="B27" s="83" t="s">
        <v>36</v>
      </c>
      <c r="C27" s="53" t="s">
        <v>37</v>
      </c>
      <c r="D27" s="75">
        <f>SKM!D27+'CP'!D27+CPSSP!D27+PS!D27+VTP!D27+ASC!D27+PZ!D27+CVT!D27+VUP!D27+KUP!D27+RUP!D27+PF!D27+CMTF!D27+FTK!D27+PdF!D27+PřF!D27+'FF'!D27+LF!D27+FZV!D27</f>
        <v>106985</v>
      </c>
      <c r="E27" s="62"/>
      <c r="F27" s="25"/>
      <c r="G27" s="149"/>
      <c r="H27" s="154">
        <f>SKM!H27+'CP'!H27+CPSSP!H27+PS!H27+VTP!H27+ASC!H27+PZ!H27+CVT!H27+VUP!H27+KUP!H27+RUP!H27+PF!H27+CMTF!H27+FTK!H27+PdF!H27+PřF!H27+'FF'!H27+LF!H27+FZV!H27</f>
        <v>2998</v>
      </c>
      <c r="I27" s="28">
        <f>SKM!I27+'CP'!I27+CPSSP!I27+PS!I27+VTP!I27+ASC!I27+PZ!I27+CVT!I27+VUP!I27+KUP!I27+RUP!I27+PF!I27+CMTF!I27+FTK!I27+PdF!I27+PřF!I27+'FF'!I27+LF!I27+FZV!I27</f>
        <v>109983</v>
      </c>
    </row>
    <row r="28" spans="1:9" ht="10.5" customHeight="1" thickBot="1">
      <c r="A28" s="80">
        <f t="shared" si="0"/>
        <v>19</v>
      </c>
      <c r="B28" s="83" t="s">
        <v>38</v>
      </c>
      <c r="C28" s="53" t="s">
        <v>39</v>
      </c>
      <c r="D28" s="75">
        <f>SKM!D28+'CP'!D28+CPSSP!D28+PS!D28+VTP!D28+ASC!D28+PZ!D28+CVT!D28+VUP!D28+KUP!D28+RUP!D28+PF!D28+CMTF!D28+FTK!D28+PdF!D28+PřF!D28+'FF'!D28+LF!D28+FZV!D28</f>
        <v>294338</v>
      </c>
      <c r="E28" s="62"/>
      <c r="F28" s="25"/>
      <c r="G28" s="149"/>
      <c r="H28" s="154">
        <f>SKM!H28+'CP'!H28+CPSSP!H28+PS!H28+VTP!H28+ASC!H28+PZ!H28+CVT!H28+VUP!H28+KUP!H28+RUP!H28+PF!H28+CMTF!H28+FTK!H28+PdF!H28+PřF!H28+'FF'!H28+LF!H28+FZV!H28</f>
        <v>148</v>
      </c>
      <c r="I28" s="28">
        <f>SKM!I28+'CP'!I28+CPSSP!I28+PS!I28+VTP!I28+ASC!I28+PZ!I28+CVT!I28+VUP!I28+KUP!I28+RUP!I28+PF!I28+CMTF!I28+FTK!I28+PdF!I28+PřF!I28+'FF'!I28+LF!I28+FZV!I28</f>
        <v>294486</v>
      </c>
    </row>
    <row r="29" spans="1:9" ht="10.5" customHeight="1" thickBot="1">
      <c r="A29" s="80">
        <f t="shared" si="0"/>
        <v>20</v>
      </c>
      <c r="B29" s="83" t="s">
        <v>40</v>
      </c>
      <c r="C29" s="53" t="s">
        <v>41</v>
      </c>
      <c r="D29" s="75">
        <f>SKM!D29+'CP'!D29+CPSSP!D29+PS!D29+VTP!D29+ASC!D29+PZ!D29+CVT!D29+VUP!D29+KUP!D29+RUP!D29+PF!D29+CMTF!D29+FTK!D29+PdF!D29+PřF!D29+'FF'!D29+LF!D29+FZV!D29</f>
        <v>0</v>
      </c>
      <c r="E29" s="62"/>
      <c r="F29" s="25"/>
      <c r="G29" s="149"/>
      <c r="H29" s="154">
        <f>SKM!H29+'CP'!H29+CPSSP!H29+PS!H29+VTP!H29+ASC!H29+PZ!H29+CVT!H29+VUP!H29+KUP!H29+RUP!H29+PF!H29+CMTF!H29+FTK!H29+PdF!H29+PřF!H29+'FF'!H29+LF!H29+FZV!H29</f>
        <v>0</v>
      </c>
      <c r="I29" s="28">
        <f>SKM!I29+'CP'!I29+CPSSP!I29+PS!I29+VTP!I29+ASC!I29+PZ!I29+CVT!I29+VUP!I29+KUP!I29+RUP!I29+PF!I29+CMTF!I29+FTK!I29+PdF!I29+PřF!I29+'FF'!I29+LF!I29+FZV!I29</f>
        <v>0</v>
      </c>
    </row>
    <row r="30" spans="1:9" ht="10.5" customHeight="1" thickBot="1">
      <c r="A30" s="80">
        <f t="shared" si="0"/>
        <v>21</v>
      </c>
      <c r="B30" s="83" t="s">
        <v>42</v>
      </c>
      <c r="C30" s="53" t="s">
        <v>43</v>
      </c>
      <c r="D30" s="75">
        <f>SKM!D30+'CP'!D30+CPSSP!D30+PS!D30+VTP!D30+ASC!D30+PZ!D30+CVT!D30+VUP!D30+KUP!D30+RUP!D30+PF!D30+CMTF!D30+FTK!D30+PdF!D30+PřF!D30+'FF'!D30+LF!D30+FZV!D30</f>
        <v>554</v>
      </c>
      <c r="E30" s="62"/>
      <c r="F30" s="25"/>
      <c r="G30" s="149"/>
      <c r="H30" s="154">
        <f>SKM!H30+'CP'!H30+CPSSP!H30+PS!H30+VTP!H30+ASC!H30+PZ!H30+CVT!H30+VUP!H30+KUP!H30+RUP!H30+PF!H30+CMTF!H30+FTK!H30+PdF!H30+PřF!H30+'FF'!H30+LF!H30+FZV!H30</f>
        <v>10</v>
      </c>
      <c r="I30" s="28">
        <f>SKM!I30+'CP'!I30+CPSSP!I30+PS!I30+VTP!I30+ASC!I30+PZ!I30+CVT!I30+VUP!I30+KUP!I30+RUP!I30+PF!I30+CMTF!I30+FTK!I30+PdF!I30+PřF!I30+'FF'!I30+LF!I30+FZV!I30</f>
        <v>564</v>
      </c>
    </row>
    <row r="31" spans="1:9" ht="10.5" customHeight="1" thickBot="1">
      <c r="A31" s="80">
        <f t="shared" si="0"/>
        <v>22</v>
      </c>
      <c r="B31" s="83" t="s">
        <v>44</v>
      </c>
      <c r="C31" s="53" t="s">
        <v>45</v>
      </c>
      <c r="D31" s="75">
        <f>SKM!D31+'CP'!D31+CPSSP!D31+PS!D31+VTP!D31+ASC!D31+PZ!D31+CVT!D31+VUP!D31+KUP!D31+RUP!D31+PF!D31+CMTF!D31+FTK!D31+PdF!D31+PřF!D31+'FF'!D31+LF!D31+FZV!D31</f>
        <v>129</v>
      </c>
      <c r="E31" s="62"/>
      <c r="F31" s="25"/>
      <c r="G31" s="149"/>
      <c r="H31" s="154">
        <f>SKM!H31+'CP'!H31+CPSSP!H31+PS!H31+VTP!H31+ASC!H31+PZ!H31+CVT!H31+VUP!H31+KUP!H31+RUP!H31+PF!H31+CMTF!H31+FTK!H31+PdF!H31+PřF!H31+'FF'!H31+LF!H31+FZV!H31</f>
        <v>0</v>
      </c>
      <c r="I31" s="28">
        <f>SKM!I31+'CP'!I31+CPSSP!I31+PS!I31+VTP!I31+ASC!I31+PZ!I31+CVT!I31+VUP!I31+KUP!I31+RUP!I31+PF!I31+CMTF!I31+FTK!I31+PdF!I31+PřF!I31+'FF'!I31+LF!I31+FZV!I31</f>
        <v>129</v>
      </c>
    </row>
    <row r="32" spans="1:9" ht="10.5" customHeight="1" thickBot="1">
      <c r="A32" s="161">
        <f t="shared" si="0"/>
        <v>23</v>
      </c>
      <c r="B32" s="162" t="s">
        <v>46</v>
      </c>
      <c r="C32" s="163" t="s">
        <v>47</v>
      </c>
      <c r="D32" s="164">
        <f>SKM!D32+'CP'!D32+CPSSP!D32+PS!D32+VTP!D32+ASC!D32+PZ!D32+CVT!D32+VUP!D32+KUP!D32+RUP!D32+PF!D32+CMTF!D32+FTK!D32+PdF!D32+PřF!D32+'FF'!D32+LF!D32+FZV!D32</f>
        <v>147800</v>
      </c>
      <c r="E32" s="165"/>
      <c r="F32" s="166"/>
      <c r="G32" s="167"/>
      <c r="H32" s="168">
        <f>SKM!H32+'CP'!H32+CPSSP!H32+PS!H32+VTP!H32+ASC!H32+PZ!H32+CVT!H32+VUP!H32+KUP!H32+RUP!H32+PF!H32+CMTF!H32+FTK!H32+PdF!H32+PřF!H32+'FF'!H32+LF!H32+FZV!H32</f>
        <v>77</v>
      </c>
      <c r="I32" s="169">
        <f>SKM!I32+'CP'!I32+CPSSP!I32+PS!I32+VTP!I32+ASC!I32+PZ!I32+CVT!I32+VUP!I32+KUP!I32+RUP!I32+PF!I32+CMTF!I32+FTK!I32+PdF!I32+PřF!I32+'FF'!I32+LF!I32+FZV!I32</f>
        <v>147877</v>
      </c>
    </row>
    <row r="33" spans="1:9" ht="10.5" customHeight="1" thickBot="1">
      <c r="A33" s="171" t="s">
        <v>77</v>
      </c>
      <c r="B33" s="172" t="s">
        <v>48</v>
      </c>
      <c r="C33" s="173"/>
      <c r="D33" s="174">
        <f>SKM!D33+'CP'!D33+CPSSP!D33+PS!D33+VTP!D33+ASC!D33+PZ!D33+CVT!D33+VUP!D33+KUP!D33+RUP!D33+PF!D33+CMTF!D33+FTK!D33+PdF!D33+PřF!D33+'FF'!D33+LF!D33+FZV!D33</f>
        <v>1991631</v>
      </c>
      <c r="E33" s="175"/>
      <c r="F33" s="176"/>
      <c r="G33" s="177"/>
      <c r="H33" s="177">
        <f>SKM!H33+'CP'!H33+CPSSP!H33+PS!H33+VTP!H33+ASC!H33+PZ!H33+CVT!H33+VUP!H33+KUP!H33+RUP!H33+PF!H33+CMTF!H33+FTK!H33+PdF!H33+PřF!H33+'FF'!H33+LF!H33+FZV!H33</f>
        <v>47420</v>
      </c>
      <c r="I33" s="178">
        <f>SKM!I33+'CP'!I33+CPSSP!I33+PS!I33+VTP!I33+ASC!I33+PZ!I33+CVT!I33+VUP!I33+KUP!I33+RUP!I33+PF!I33+CMTF!I33+FTK!I33+PdF!I33+PřF!I33+'FF'!I33+LF!I33+FZV!I33</f>
        <v>2039051</v>
      </c>
    </row>
    <row r="34" spans="1:9" ht="10.5" customHeight="1" thickBot="1">
      <c r="A34" s="80">
        <v>1</v>
      </c>
      <c r="B34" s="170" t="s">
        <v>49</v>
      </c>
      <c r="C34" s="53" t="s">
        <v>50</v>
      </c>
      <c r="D34" s="75">
        <f>SKM!D34+'CP'!D34+CPSSP!D34+PS!D34+VTP!D34+ASC!D34+PZ!D34+CVT!D34+VUP!D34+KUP!D34+RUP!D34+PF!D34+CMTF!D34+FTK!D34+PdF!D34+PřF!D34+'FF'!D34+LF!D34+FZV!D34</f>
        <v>1778</v>
      </c>
      <c r="E34" s="62"/>
      <c r="F34" s="25"/>
      <c r="G34" s="149"/>
      <c r="H34" s="154">
        <f>SKM!H34+'CP'!H34+CPSSP!H34+PS!H34+VTP!H34+ASC!H34+PZ!H34+CVT!H34+VUP!H34+KUP!H34+RUP!H34+PF!H34+CMTF!H34+FTK!H34+PdF!H34+PřF!H34+'FF'!H34+LF!H34+FZV!H34</f>
        <v>361</v>
      </c>
      <c r="I34" s="28">
        <f>SKM!I34+'CP'!I34+CPSSP!I34+PS!I34+VTP!I34+ASC!I34+PZ!I34+CVT!I34+VUP!I34+KUP!I34+RUP!I34+PF!I34+CMTF!I34+FTK!I34+PdF!I34+PřF!I34+'FF'!I34+LF!I34+FZV!I34</f>
        <v>2139</v>
      </c>
    </row>
    <row r="35" spans="1:9" ht="10.5" customHeight="1" thickBot="1">
      <c r="A35" s="80">
        <f t="shared" si="0"/>
        <v>2</v>
      </c>
      <c r="B35" s="83" t="s">
        <v>51</v>
      </c>
      <c r="C35" s="53" t="s">
        <v>52</v>
      </c>
      <c r="D35" s="75">
        <f>SKM!D35+'CP'!D35+CPSSP!D35+PS!D35+VTP!D35+ASC!D35+PZ!D35+CVT!D35+VUP!D35+KUP!D35+RUP!D35+PF!D35+CMTF!D35+FTK!D35+PdF!D35+PřF!D35+'FF'!D35+LF!D35+FZV!D35</f>
        <v>249768</v>
      </c>
      <c r="E35" s="62"/>
      <c r="F35" s="25"/>
      <c r="G35" s="149"/>
      <c r="H35" s="154">
        <f>SKM!H35+'CP'!H35+CPSSP!H35+PS!H35+VTP!H35+ASC!H35+PZ!H35+CVT!H35+VUP!H35+KUP!H35+RUP!H35+PF!H35+CMTF!H35+FTK!H35+PdF!H35+PřF!H35+'FF'!H35+LF!H35+FZV!H35</f>
        <v>37400</v>
      </c>
      <c r="I35" s="28">
        <f>SKM!I35+'CP'!I35+CPSSP!I35+PS!I35+VTP!I35+ASC!I35+PZ!I35+CVT!I35+VUP!I35+KUP!I35+RUP!I35+PF!I35+CMTF!I35+FTK!I35+PdF!I35+PřF!I35+'FF'!I35+LF!I35+FZV!I35</f>
        <v>287168</v>
      </c>
    </row>
    <row r="36" spans="1:9" ht="10.5" customHeight="1" thickBot="1">
      <c r="A36" s="80">
        <v>3</v>
      </c>
      <c r="B36" s="83" t="s">
        <v>53</v>
      </c>
      <c r="C36" s="53" t="s">
        <v>54</v>
      </c>
      <c r="D36" s="75">
        <f>SKM!D36+'CP'!D36+CPSSP!D36+PS!D36+VTP!D36+ASC!D36+PZ!D36+CVT!D36+VUP!D36+KUP!D36+RUP!D36+PF!D36+CMTF!D36+FTK!D36+PdF!D36+PřF!D36+'FF'!D36+LF!D36+FZV!D36</f>
        <v>1875</v>
      </c>
      <c r="E36" s="62"/>
      <c r="F36" s="25"/>
      <c r="G36" s="149"/>
      <c r="H36" s="154">
        <f>SKM!H36+'CP'!H36+CPSSP!H36+PS!H36+VTP!H36+ASC!H36+PZ!H36+CVT!H36+VUP!H36+KUP!H36+RUP!H36+PF!H36+CMTF!H36+FTK!H36+PdF!H36+PřF!H36+'FF'!H36+LF!H36+FZV!H36</f>
        <v>7204</v>
      </c>
      <c r="I36" s="28">
        <f>SKM!I36+'CP'!I36+CPSSP!I36+PS!I36+VTP!I36+ASC!I36+PZ!I36+CVT!I36+VUP!I36+KUP!I36+RUP!I36+PF!I36+CMTF!I36+FTK!I36+PdF!I36+PřF!I36+'FF'!I36+LF!I36+FZV!I36</f>
        <v>9079</v>
      </c>
    </row>
    <row r="37" spans="1:9" ht="10.5" customHeight="1" thickBot="1">
      <c r="A37" s="80">
        <f t="shared" si="0"/>
        <v>4</v>
      </c>
      <c r="B37" s="83" t="s">
        <v>55</v>
      </c>
      <c r="C37" s="53" t="s">
        <v>56</v>
      </c>
      <c r="D37" s="75">
        <f>SKM!D37+'CP'!D37+CPSSP!D37+PS!D37+VTP!D37+ASC!D37+PZ!D37+CVT!D37+VUP!D37+KUP!D37+RUP!D37+PF!D37+CMTF!D37+FTK!D37+PdF!D37+PřF!D37+'FF'!D37+LF!D37+FZV!D37</f>
        <v>1300</v>
      </c>
      <c r="E37" s="62"/>
      <c r="F37" s="25"/>
      <c r="G37" s="149"/>
      <c r="H37" s="154">
        <f>SKM!H37+'CP'!H37+CPSSP!H37+PS!H37+VTP!H37+ASC!H37+PZ!H37+CVT!H37+VUP!H37+KUP!H37+RUP!H37+PF!H37+CMTF!H37+FTK!H37+PdF!H37+PřF!H37+'FF'!H37+LF!H37+FZV!H37</f>
        <v>0</v>
      </c>
      <c r="I37" s="28">
        <f>SKM!I37+'CP'!I37+CPSSP!I37+PS!I37+VTP!I37+ASC!I37+PZ!I37+CVT!I37+VUP!I37+KUP!I37+RUP!I37+PF!I37+CMTF!I37+FTK!I37+PdF!I37+PřF!I37+'FF'!I37+LF!I37+FZV!I37</f>
        <v>1300</v>
      </c>
    </row>
    <row r="38" spans="1:9" ht="10.5" customHeight="1" thickBot="1">
      <c r="A38" s="80">
        <f t="shared" si="0"/>
        <v>5</v>
      </c>
      <c r="B38" s="83" t="s">
        <v>57</v>
      </c>
      <c r="C38" s="53" t="s">
        <v>33</v>
      </c>
      <c r="D38" s="75">
        <f>SKM!D38+'CP'!D38+CPSSP!D38+PS!D38+VTP!D38+ASC!D38+PZ!D38+CVT!D38+VUP!D38+KUP!D38+RUP!D38+PF!D38+CMTF!D38+FTK!D38+PdF!D38+PřF!D38+'FF'!D38+LF!D38+FZV!D38</f>
        <v>10795</v>
      </c>
      <c r="E38" s="62"/>
      <c r="F38" s="25"/>
      <c r="G38" s="149"/>
      <c r="H38" s="154">
        <f>SKM!H38+'CP'!H38+CPSSP!H38+PS!H38+VTP!H38+ASC!H38+PZ!H38+CVT!H38+VUP!H38+KUP!H38+RUP!H38+PF!H38+CMTF!H38+FTK!H38+PdF!H38+PřF!H38+'FF'!H38+LF!H38+FZV!H38</f>
        <v>0</v>
      </c>
      <c r="I38" s="28">
        <f>SKM!I38+'CP'!I38+CPSSP!I38+PS!I38+VTP!I38+ASC!I38+PZ!I38+CVT!I38+VUP!I38+KUP!I38+RUP!I38+PF!I38+CMTF!I38+FTK!I38+PdF!I38+PřF!I38+'FF'!I38+LF!I38+FZV!I38</f>
        <v>10795</v>
      </c>
    </row>
    <row r="39" spans="1:9" ht="10.5" customHeight="1" thickBot="1">
      <c r="A39" s="80">
        <f t="shared" si="0"/>
        <v>6</v>
      </c>
      <c r="B39" s="83" t="s">
        <v>58</v>
      </c>
      <c r="C39" s="53" t="s">
        <v>59</v>
      </c>
      <c r="D39" s="75">
        <f>SKM!D39+'CP'!D39+CPSSP!D39+PS!D39+VTP!D39+ASC!D39+PZ!D39+CVT!D39+VUP!D39+KUP!D39+RUP!D39+PF!D39+CMTF!D39+FTK!D39+PdF!D39+PřF!D39+'FF'!D39+LF!D39+FZV!D39</f>
        <v>45552</v>
      </c>
      <c r="E39" s="62"/>
      <c r="F39" s="25"/>
      <c r="G39" s="149"/>
      <c r="H39" s="154">
        <f>SKM!H39+'CP'!H39+CPSSP!H39+PS!H39+VTP!H39+ASC!H39+PZ!H39+CVT!H39+VUP!H39+KUP!H39+RUP!H39+PF!H39+CMTF!H39+FTK!H39+PdF!H39+PřF!H39+'FF'!H39+LF!H39+FZV!H39</f>
        <v>1915</v>
      </c>
      <c r="I39" s="28">
        <f>SKM!I39+'CP'!I39+CPSSP!I39+PS!I39+VTP!I39+ASC!I39+PZ!I39+CVT!I39+VUP!I39+KUP!I39+RUP!I39+PF!I39+CMTF!I39+FTK!I39+PdF!I39+PřF!I39+'FF'!I39+LF!I39+FZV!I39</f>
        <v>47467</v>
      </c>
    </row>
    <row r="40" spans="1:9" ht="10.5" customHeight="1" thickBot="1">
      <c r="A40" s="80">
        <f t="shared" si="0"/>
        <v>7</v>
      </c>
      <c r="B40" s="83" t="s">
        <v>60</v>
      </c>
      <c r="C40" s="53" t="s">
        <v>83</v>
      </c>
      <c r="D40" s="75">
        <f>SKM!D40+'CP'!D40+CPSSP!D40+PS!D40+VTP!D40+ASC!D40+PZ!D40+CVT!D40+VUP!D40+KUP!D40+RUP!D40+PF!D40+CMTF!D40+FTK!D40+PdF!D40+PřF!D40+'FF'!D40+LF!D40+FZV!D40</f>
        <v>213610</v>
      </c>
      <c r="E40" s="62"/>
      <c r="F40" s="25"/>
      <c r="G40" s="149"/>
      <c r="H40" s="154">
        <f>SKM!H40+'CP'!H40+CPSSP!H40+PS!H40+VTP!H40+ASC!H40+PZ!H40+CVT!H40+VUP!H40+KUP!H40+RUP!H40+PF!H40+CMTF!H40+FTK!H40+PdF!H40+PřF!H40+'FF'!H40+LF!H40+FZV!H40</f>
        <v>540</v>
      </c>
      <c r="I40" s="28">
        <f>SKM!I40+'CP'!I40+CPSSP!I40+PS!I40+VTP!I40+ASC!I40+PZ!I40+CVT!I40+VUP!I40+KUP!I40+RUP!I40+PF!I40+CMTF!I40+FTK!I40+PdF!I40+PřF!I40+'FF'!I40+LF!I40+FZV!I40</f>
        <v>214150</v>
      </c>
    </row>
    <row r="41" spans="1:9" ht="10.5" customHeight="1" thickBot="1">
      <c r="A41" s="80">
        <v>8</v>
      </c>
      <c r="B41" s="83" t="s">
        <v>61</v>
      </c>
      <c r="C41" s="53" t="s">
        <v>62</v>
      </c>
      <c r="D41" s="75">
        <f>SKM!D41+'CP'!D41+CPSSP!D41+PS!D41+VTP!D41+ASC!D41+PZ!D41+CVT!D41+VUP!D41+KUP!D41+RUP!D41+PF!D41+CMTF!D41+FTK!D41+PdF!D41+PřF!D41+'FF'!D41+LF!D41+FZV!D41</f>
        <v>34</v>
      </c>
      <c r="E41" s="62"/>
      <c r="F41" s="25"/>
      <c r="G41" s="149"/>
      <c r="H41" s="154">
        <f>SKM!H41+'CP'!H41+CPSSP!H41+PS!H41+VTP!H41+ASC!H41+PZ!H41+CVT!H41+VUP!H41+KUP!H41+RUP!H41+PF!H41+CMTF!H41+FTK!H41+PdF!H41+PřF!H41+'FF'!H41+LF!H41+FZV!H41</f>
        <v>0</v>
      </c>
      <c r="I41" s="28">
        <f>SKM!I41+'CP'!I41+CPSSP!I41+PS!I41+VTP!I41+ASC!I41+PZ!I41+CVT!I41+VUP!I41+KUP!I41+RUP!I41+PF!I41+CMTF!I41+FTK!I41+PdF!I41+PřF!I41+'FF'!I41+LF!I41+FZV!I41</f>
        <v>34</v>
      </c>
    </row>
    <row r="42" spans="1:9" ht="10.5" customHeight="1" thickBot="1">
      <c r="A42" s="80">
        <f t="shared" si="0"/>
        <v>9</v>
      </c>
      <c r="B42" s="83" t="s">
        <v>63</v>
      </c>
      <c r="C42" s="53" t="s">
        <v>64</v>
      </c>
      <c r="D42" s="75">
        <f>SKM!D42+'CP'!D42+CPSSP!D42+PS!D42+VTP!D42+ASC!D42+PZ!D42+CVT!D42+VUP!D42+KUP!D42+RUP!D42+PF!D42+CMTF!D42+FTK!D42+PdF!D42+PřF!D42+'FF'!D42+LF!D42+FZV!D42</f>
        <v>0</v>
      </c>
      <c r="E42" s="62"/>
      <c r="F42" s="25"/>
      <c r="G42" s="149"/>
      <c r="H42" s="154">
        <f>SKM!H42+'CP'!H42+CPSSP!H42+PS!H42+VTP!H42+ASC!H42+PZ!H42+CVT!H42+VUP!H42+KUP!H42+RUP!H42+PF!H42+CMTF!H42+FTK!H42+PdF!H42+PřF!H42+'FF'!H42+LF!H42+FZV!H42</f>
        <v>0</v>
      </c>
      <c r="I42" s="28">
        <f>SKM!I42+'CP'!I42+CPSSP!I42+PS!I42+VTP!I42+ASC!I42+PZ!I42+CVT!I42+VUP!I42+KUP!I42+RUP!I42+PF!I42+CMTF!I42+FTK!I42+PdF!I42+PřF!I42+'FF'!I42+LF!I42+FZV!I42</f>
        <v>0</v>
      </c>
    </row>
    <row r="43" spans="1:9" ht="10.5" customHeight="1" thickBot="1">
      <c r="A43" s="80">
        <f t="shared" si="0"/>
        <v>10</v>
      </c>
      <c r="B43" s="83" t="s">
        <v>65</v>
      </c>
      <c r="C43" s="53" t="s">
        <v>66</v>
      </c>
      <c r="D43" s="75">
        <f>SKM!D43+'CP'!D43+CPSSP!D43+PS!D43+VTP!D43+ASC!D43+PZ!D43+CVT!D43+VUP!D43+KUP!D43+RUP!D43+PF!D43+CMTF!D43+FTK!D43+PdF!D43+PřF!D43+'FF'!D43+LF!D43+FZV!D43</f>
        <v>457270</v>
      </c>
      <c r="E43" s="62"/>
      <c r="F43" s="25"/>
      <c r="G43" s="149"/>
      <c r="H43" s="154">
        <f>SKM!H43+'CP'!H43+CPSSP!H43+PS!H43+VTP!H43+ASC!H43+PZ!H43+CVT!H43+VUP!H43+KUP!H43+RUP!H43+PF!H43+CMTF!H43+FTK!H43+PdF!H43+PřF!H43+'FF'!H43+LF!H43+FZV!H43</f>
        <v>0</v>
      </c>
      <c r="I43" s="28">
        <f>SKM!I43+'CP'!I43+CPSSP!I43+PS!I43+VTP!I43+ASC!I43+PZ!I43+CVT!I43+VUP!I43+KUP!I43+RUP!I43+PF!I43+CMTF!I43+FTK!I43+PdF!I43+PřF!I43+'FF'!I43+LF!I43+FZV!I43</f>
        <v>457270</v>
      </c>
    </row>
    <row r="44" spans="1:9" ht="10.5" customHeight="1" thickBot="1">
      <c r="A44" s="80">
        <f t="shared" si="0"/>
        <v>11</v>
      </c>
      <c r="B44" s="83" t="s">
        <v>67</v>
      </c>
      <c r="C44" s="53" t="s">
        <v>68</v>
      </c>
      <c r="D44" s="75">
        <f>SKM!D44+'CP'!D44+CPSSP!D44+PS!D44+VTP!D44+ASC!D44+PZ!D44+CVT!D44+VUP!D44+KUP!D44+RUP!D44+PF!D44+CMTF!D44+FTK!D44+PdF!D44+PřF!D44+'FF'!D44+LF!D44+FZV!D44</f>
        <v>976661</v>
      </c>
      <c r="E44" s="62"/>
      <c r="F44" s="25"/>
      <c r="G44" s="149"/>
      <c r="H44" s="154">
        <f>SKM!H44+'CP'!H44+CPSSP!H44+PS!H44+VTP!H44+ASC!H44+PZ!H44+CVT!H44+VUP!H44+KUP!H44+RUP!H44+PF!H44+CMTF!H44+FTK!H44+PdF!H44+PřF!H44+'FF'!H44+LF!H44+FZV!H44</f>
        <v>0</v>
      </c>
      <c r="I44" s="28">
        <f>SKM!I44+'CP'!I44+CPSSP!I44+PS!I44+VTP!I44+ASC!I44+PZ!I44+CVT!I44+VUP!I44+KUP!I44+RUP!I44+PF!I44+CMTF!I44+FTK!I44+PdF!I44+PřF!I44+'FF'!I44+LF!I44+FZV!I44</f>
        <v>976661</v>
      </c>
    </row>
    <row r="45" spans="1:9" ht="10.5" customHeight="1" thickBot="1">
      <c r="A45" s="80">
        <f t="shared" si="0"/>
        <v>12</v>
      </c>
      <c r="B45" s="83">
        <v>720</v>
      </c>
      <c r="C45" s="53" t="s">
        <v>78</v>
      </c>
      <c r="D45" s="75">
        <f>SKM!D45+'CP'!D45+CPSSP!D45+PS!D45+VTP!D45+ASC!D45+PZ!D45+CVT!D45+VUP!D45+KUP!D45+RUP!D45+PF!D45+CMTF!D45+FTK!D45+PdF!D45+PřF!D45+'FF'!D45+LF!D45+FZV!D45</f>
        <v>32988</v>
      </c>
      <c r="E45" s="62"/>
      <c r="F45" s="25"/>
      <c r="G45" s="149"/>
      <c r="H45" s="154">
        <f>SKM!H45+'CP'!H45+CPSSP!H45+PS!H45+VTP!H45+ASC!H45+PZ!H45+CVT!H45+VUP!H45+KUP!H45+RUP!H45+PF!H45+CMTF!H45+FTK!H45+PdF!H45+PřF!H45+'FF'!H45+LF!H45+FZV!H45</f>
        <v>0</v>
      </c>
      <c r="I45" s="28">
        <f>SKM!I45+'CP'!I45+CPSSP!I45+PS!I45+VTP!I45+ASC!I45+PZ!I45+CVT!I45+VUP!I45+KUP!I45+RUP!I45+PF!I45+CMTF!I45+FTK!I45+PdF!I45+PřF!I45+'FF'!I45+LF!I45+FZV!I45</f>
        <v>32988</v>
      </c>
    </row>
    <row r="46" spans="1:9" ht="9.75" customHeight="1" thickBot="1">
      <c r="A46" s="44">
        <f t="shared" si="0"/>
        <v>13</v>
      </c>
      <c r="B46" s="87" t="s">
        <v>69</v>
      </c>
      <c r="C46" s="155"/>
      <c r="D46" s="141">
        <f>SKM!D46+'CP'!D46+CPSSP!D46+PS!D46+VTP!D46+ASC!D46+PZ!D46+CVT!D46+VUP!D46+KUP!D46+RUP!D46+PF!D46+CMTF!D46+FTK!D46+PdF!D46+PřF!D46+'FF'!D46+LF!D46+FZV!D46</f>
        <v>-382</v>
      </c>
      <c r="E46" s="140"/>
      <c r="F46" s="156"/>
      <c r="G46" s="157"/>
      <c r="H46" s="158">
        <f>SKM!H46+'CP'!H46+CPSSP!H46+PS!H46+VTP!H46+ASC!H46+PZ!H46+CVT!H46+VUP!H46+KUP!H46+RUP!H46+PF!H46+CMTF!H46+FTK!H46+PdF!H46+PřF!H46+'FF'!H46+LF!H46+FZV!H46</f>
        <v>9403</v>
      </c>
      <c r="I46" s="157">
        <f>SKM!I46+'CP'!I46+CPSSP!I46+PS!I46+VTP!I46+ASC!I46+PZ!I46+CVT!I46+VUP!I46+KUP!I46+RUP!I46+PF!I46+CMTF!I46+FTK!I46+PdF!I46+PřF!I46+'FF'!I46+LF!I46+FZV!I46</f>
        <v>9021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29.28125" style="0" customWidth="1"/>
    <col min="4" max="4" width="14.28125" style="0" customWidth="1"/>
    <col min="5" max="5" width="12.421875" style="0" hidden="1" customWidth="1"/>
    <col min="6" max="6" width="10.7109375" style="0" hidden="1" customWidth="1"/>
    <col min="7" max="7" width="13.421875" style="0" hidden="1" customWidth="1"/>
    <col min="8" max="8" width="11.57421875" style="0" customWidth="1"/>
  </cols>
  <sheetData>
    <row r="2" spans="1:11" ht="12.75">
      <c r="A2" s="18"/>
      <c r="B2" s="3"/>
      <c r="C2" s="1" t="s">
        <v>85</v>
      </c>
      <c r="D2" s="1"/>
      <c r="E2" s="3"/>
      <c r="F2" s="3"/>
      <c r="G2" s="4"/>
      <c r="H2" s="4"/>
      <c r="I2" s="3"/>
      <c r="J2" s="95"/>
      <c r="K2" s="97"/>
    </row>
    <row r="3" spans="1:11" ht="12.75">
      <c r="A3" s="2"/>
      <c r="B3" s="3"/>
      <c r="C3" s="4"/>
      <c r="D3" s="4"/>
      <c r="E3" s="3"/>
      <c r="F3" s="3"/>
      <c r="G3" s="3"/>
      <c r="H3" s="4"/>
      <c r="I3" s="4" t="s">
        <v>71</v>
      </c>
      <c r="J3" s="96"/>
      <c r="K3" s="97"/>
    </row>
    <row r="4" spans="1:11" ht="12.75">
      <c r="A4" s="2"/>
      <c r="B4" s="3"/>
      <c r="C4" s="50" t="s">
        <v>92</v>
      </c>
      <c r="D4" s="50"/>
      <c r="E4" s="3"/>
      <c r="F4" s="3"/>
      <c r="G4" s="3"/>
      <c r="H4" s="4"/>
      <c r="I4" s="4"/>
      <c r="J4" s="96"/>
      <c r="K4" s="97"/>
    </row>
    <row r="5" spans="1:11" ht="13.5" thickBot="1">
      <c r="A5" s="2"/>
      <c r="B5" s="3"/>
      <c r="C5" s="4"/>
      <c r="D5" s="4"/>
      <c r="E5" s="3"/>
      <c r="F5" s="3"/>
      <c r="G5" s="3"/>
      <c r="H5" s="4"/>
      <c r="I5" s="4"/>
      <c r="J5" s="96"/>
      <c r="K5" s="97"/>
    </row>
    <row r="6" spans="1:11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  <c r="J6" s="98"/>
      <c r="K6" s="97"/>
    </row>
    <row r="7" spans="1:11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  <c r="J7" s="98"/>
      <c r="K7" s="97"/>
    </row>
    <row r="8" spans="1:11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  <c r="J8" s="98"/>
      <c r="K8" s="97"/>
    </row>
    <row r="9" spans="1:11" ht="13.5" thickBot="1">
      <c r="A9" s="42" t="s">
        <v>76</v>
      </c>
      <c r="B9" s="39" t="s">
        <v>5</v>
      </c>
      <c r="C9" s="71"/>
      <c r="D9" s="108">
        <f>E9+F9+G9</f>
        <v>215082</v>
      </c>
      <c r="E9" s="67">
        <f>SUM(E10:E32)</f>
        <v>137201</v>
      </c>
      <c r="F9" s="32">
        <f>SUM(F10:F32)</f>
        <v>33970</v>
      </c>
      <c r="G9" s="33">
        <f>SUM(G10:G32)</f>
        <v>43911</v>
      </c>
      <c r="H9" s="34">
        <f>SUM(H10:H32)</f>
        <v>3640</v>
      </c>
      <c r="I9" s="41">
        <f>SUM(I10:I32)</f>
        <v>218722</v>
      </c>
      <c r="J9" s="94"/>
      <c r="K9" s="107"/>
    </row>
    <row r="10" spans="1:11" ht="12.75">
      <c r="A10" s="80">
        <v>1</v>
      </c>
      <c r="B10" s="83" t="s">
        <v>6</v>
      </c>
      <c r="C10" s="53" t="s">
        <v>7</v>
      </c>
      <c r="D10" s="109">
        <f aca="true" t="shared" si="0" ref="D10:D46">E10+F10+G10</f>
        <v>7121</v>
      </c>
      <c r="E10" s="62">
        <v>4795</v>
      </c>
      <c r="F10" s="25">
        <v>976</v>
      </c>
      <c r="G10" s="26">
        <v>1350</v>
      </c>
      <c r="H10" s="27">
        <v>208</v>
      </c>
      <c r="I10" s="28">
        <f aca="true" t="shared" si="1" ref="I10:I45">E10+F10+G10+H10</f>
        <v>7329</v>
      </c>
      <c r="J10" s="94"/>
      <c r="K10" s="107"/>
    </row>
    <row r="11" spans="1:11" ht="12.75">
      <c r="A11" s="81">
        <v>2</v>
      </c>
      <c r="B11" s="84" t="s">
        <v>8</v>
      </c>
      <c r="C11" s="54" t="s">
        <v>9</v>
      </c>
      <c r="D11" s="109">
        <f t="shared" si="0"/>
        <v>7706</v>
      </c>
      <c r="E11" s="63">
        <v>7600</v>
      </c>
      <c r="F11" s="14">
        <v>106</v>
      </c>
      <c r="G11" s="19">
        <v>0</v>
      </c>
      <c r="H11" s="12">
        <v>0</v>
      </c>
      <c r="I11" s="13">
        <f t="shared" si="1"/>
        <v>7706</v>
      </c>
      <c r="J11" s="94"/>
      <c r="K11" s="107"/>
    </row>
    <row r="12" spans="1:11" ht="12.75">
      <c r="A12" s="81">
        <f aca="true" t="shared" si="2" ref="A12:A46">A11+1</f>
        <v>3</v>
      </c>
      <c r="B12" s="84" t="s">
        <v>10</v>
      </c>
      <c r="C12" s="54" t="s">
        <v>11</v>
      </c>
      <c r="D12" s="109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  <c r="J12" s="94"/>
      <c r="K12" s="107"/>
    </row>
    <row r="13" spans="1:11" ht="12.75">
      <c r="A13" s="81">
        <f t="shared" si="2"/>
        <v>4</v>
      </c>
      <c r="B13" s="84" t="s">
        <v>12</v>
      </c>
      <c r="C13" s="54" t="s">
        <v>13</v>
      </c>
      <c r="D13" s="109">
        <f t="shared" si="0"/>
        <v>1850</v>
      </c>
      <c r="E13" s="63">
        <v>1800</v>
      </c>
      <c r="F13" s="14">
        <v>50</v>
      </c>
      <c r="G13" s="19">
        <v>0</v>
      </c>
      <c r="H13" s="12">
        <v>0</v>
      </c>
      <c r="I13" s="13">
        <f t="shared" si="1"/>
        <v>1850</v>
      </c>
      <c r="J13" s="94"/>
      <c r="K13" s="107"/>
    </row>
    <row r="14" spans="1:11" ht="12.75">
      <c r="A14" s="81">
        <f t="shared" si="2"/>
        <v>5</v>
      </c>
      <c r="B14" s="84" t="s">
        <v>14</v>
      </c>
      <c r="C14" s="54" t="s">
        <v>15</v>
      </c>
      <c r="D14" s="109">
        <f t="shared" si="0"/>
        <v>2386</v>
      </c>
      <c r="E14" s="63">
        <v>856</v>
      </c>
      <c r="F14" s="14">
        <v>380</v>
      </c>
      <c r="G14" s="19">
        <v>1150</v>
      </c>
      <c r="H14" s="12">
        <v>35</v>
      </c>
      <c r="I14" s="13">
        <f t="shared" si="1"/>
        <v>2421</v>
      </c>
      <c r="J14" s="94"/>
      <c r="K14" s="107"/>
    </row>
    <row r="15" spans="1:11" ht="12.75">
      <c r="A15" s="81">
        <f t="shared" si="2"/>
        <v>6</v>
      </c>
      <c r="B15" s="84" t="s">
        <v>16</v>
      </c>
      <c r="C15" s="54" t="s">
        <v>17</v>
      </c>
      <c r="D15" s="109">
        <f t="shared" si="0"/>
        <v>500</v>
      </c>
      <c r="E15" s="63">
        <v>0</v>
      </c>
      <c r="F15" s="14">
        <v>500</v>
      </c>
      <c r="G15" s="19">
        <v>0</v>
      </c>
      <c r="H15" s="12">
        <v>3</v>
      </c>
      <c r="I15" s="13">
        <f t="shared" si="1"/>
        <v>503</v>
      </c>
      <c r="J15" s="94"/>
      <c r="K15" s="107"/>
    </row>
    <row r="16" spans="1:11" ht="12.75">
      <c r="A16" s="81">
        <f t="shared" si="2"/>
        <v>7</v>
      </c>
      <c r="B16" s="84" t="s">
        <v>18</v>
      </c>
      <c r="C16" s="54" t="s">
        <v>19</v>
      </c>
      <c r="D16" s="109">
        <f t="shared" si="0"/>
        <v>13713</v>
      </c>
      <c r="E16" s="63">
        <v>5531</v>
      </c>
      <c r="F16" s="14">
        <v>6060</v>
      </c>
      <c r="G16" s="19">
        <v>2122</v>
      </c>
      <c r="H16" s="12">
        <v>860</v>
      </c>
      <c r="I16" s="13">
        <f t="shared" si="1"/>
        <v>14573</v>
      </c>
      <c r="J16" s="94"/>
      <c r="K16" s="107"/>
    </row>
    <row r="17" spans="1:11" ht="12.75">
      <c r="A17" s="81">
        <v>8</v>
      </c>
      <c r="B17" s="84" t="s">
        <v>20</v>
      </c>
      <c r="C17" s="54" t="s">
        <v>21</v>
      </c>
      <c r="D17" s="109">
        <f t="shared" si="0"/>
        <v>126974</v>
      </c>
      <c r="E17" s="63">
        <v>88634</v>
      </c>
      <c r="F17" s="14">
        <v>10000</v>
      </c>
      <c r="G17" s="19">
        <v>28340</v>
      </c>
      <c r="H17" s="12">
        <v>1650</v>
      </c>
      <c r="I17" s="13">
        <f t="shared" si="1"/>
        <v>128624</v>
      </c>
      <c r="J17" s="94"/>
      <c r="K17" s="107"/>
    </row>
    <row r="18" spans="1:11" ht="12.75">
      <c r="A18" s="81">
        <v>9</v>
      </c>
      <c r="B18" s="84" t="s">
        <v>22</v>
      </c>
      <c r="C18" s="54" t="s">
        <v>23</v>
      </c>
      <c r="D18" s="109">
        <f t="shared" si="0"/>
        <v>42632</v>
      </c>
      <c r="E18" s="65">
        <v>30127</v>
      </c>
      <c r="F18" s="16">
        <v>2960</v>
      </c>
      <c r="G18" s="19">
        <v>9545</v>
      </c>
      <c r="H18" s="12">
        <v>343</v>
      </c>
      <c r="I18" s="13">
        <f t="shared" si="1"/>
        <v>42975</v>
      </c>
      <c r="J18" s="94"/>
      <c r="K18" s="107"/>
    </row>
    <row r="19" spans="1:11" ht="12.75">
      <c r="A19" s="81">
        <v>10</v>
      </c>
      <c r="B19" s="84" t="s">
        <v>82</v>
      </c>
      <c r="C19" s="54" t="s">
        <v>84</v>
      </c>
      <c r="D19" s="109">
        <f t="shared" si="0"/>
        <v>574</v>
      </c>
      <c r="E19" s="65">
        <v>428</v>
      </c>
      <c r="F19" s="16">
        <v>28</v>
      </c>
      <c r="G19" s="19">
        <v>118</v>
      </c>
      <c r="H19" s="12">
        <v>5</v>
      </c>
      <c r="I19" s="13">
        <f t="shared" si="1"/>
        <v>579</v>
      </c>
      <c r="J19" s="94"/>
      <c r="K19" s="107"/>
    </row>
    <row r="20" spans="1:11" ht="12.75">
      <c r="A20" s="81">
        <v>11</v>
      </c>
      <c r="B20" s="84" t="s">
        <v>24</v>
      </c>
      <c r="C20" s="54" t="s">
        <v>25</v>
      </c>
      <c r="D20" s="109">
        <f t="shared" si="0"/>
        <v>4966</v>
      </c>
      <c r="E20" s="65">
        <v>2627</v>
      </c>
      <c r="F20" s="16">
        <v>2058</v>
      </c>
      <c r="G20" s="19">
        <v>281</v>
      </c>
      <c r="H20" s="12">
        <v>10</v>
      </c>
      <c r="I20" s="13">
        <f t="shared" si="1"/>
        <v>4976</v>
      </c>
      <c r="J20" s="94"/>
      <c r="K20" s="107"/>
    </row>
    <row r="21" spans="1:11" ht="12.75">
      <c r="A21" s="81">
        <v>12</v>
      </c>
      <c r="B21" s="85" t="s">
        <v>70</v>
      </c>
      <c r="C21" s="54" t="s">
        <v>72</v>
      </c>
      <c r="D21" s="109">
        <f t="shared" si="0"/>
        <v>85</v>
      </c>
      <c r="E21" s="65">
        <v>80</v>
      </c>
      <c r="F21" s="16">
        <v>5</v>
      </c>
      <c r="G21" s="19">
        <v>0</v>
      </c>
      <c r="H21" s="12">
        <v>10</v>
      </c>
      <c r="I21" s="13">
        <f t="shared" si="1"/>
        <v>95</v>
      </c>
      <c r="J21" s="94"/>
      <c r="K21" s="107"/>
    </row>
    <row r="22" spans="1:11" ht="12.75">
      <c r="A22" s="81">
        <v>13</v>
      </c>
      <c r="B22" s="84" t="s">
        <v>26</v>
      </c>
      <c r="C22" s="54" t="s">
        <v>27</v>
      </c>
      <c r="D22" s="109">
        <f t="shared" si="0"/>
        <v>9</v>
      </c>
      <c r="E22" s="63">
        <v>7</v>
      </c>
      <c r="F22" s="14">
        <v>2</v>
      </c>
      <c r="G22" s="19">
        <v>0</v>
      </c>
      <c r="H22" s="12">
        <v>0</v>
      </c>
      <c r="I22" s="13">
        <f t="shared" si="1"/>
        <v>9</v>
      </c>
      <c r="J22" s="94"/>
      <c r="K22" s="107"/>
    </row>
    <row r="23" spans="1:11" ht="12.75">
      <c r="A23" s="81">
        <f t="shared" si="2"/>
        <v>14</v>
      </c>
      <c r="B23" s="84" t="s">
        <v>28</v>
      </c>
      <c r="C23" s="54" t="s">
        <v>29</v>
      </c>
      <c r="D23" s="109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  <c r="J23" s="94"/>
      <c r="K23" s="107"/>
    </row>
    <row r="24" spans="1:11" ht="12.75">
      <c r="A24" s="81">
        <f t="shared" si="2"/>
        <v>15</v>
      </c>
      <c r="B24" s="84" t="s">
        <v>30</v>
      </c>
      <c r="C24" s="54" t="s">
        <v>31</v>
      </c>
      <c r="D24" s="109">
        <f t="shared" si="0"/>
        <v>2</v>
      </c>
      <c r="E24" s="63">
        <v>2</v>
      </c>
      <c r="F24" s="14">
        <v>0</v>
      </c>
      <c r="G24" s="19">
        <v>0</v>
      </c>
      <c r="H24" s="12">
        <v>0</v>
      </c>
      <c r="I24" s="13">
        <f t="shared" si="1"/>
        <v>2</v>
      </c>
      <c r="J24" s="94"/>
      <c r="K24" s="107"/>
    </row>
    <row r="25" spans="1:11" ht="12.75">
      <c r="A25" s="81">
        <f t="shared" si="2"/>
        <v>16</v>
      </c>
      <c r="B25" s="84" t="s">
        <v>32</v>
      </c>
      <c r="C25" s="54" t="s">
        <v>33</v>
      </c>
      <c r="D25" s="109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  <c r="J25" s="94"/>
      <c r="K25" s="107"/>
    </row>
    <row r="26" spans="1:11" ht="12.75">
      <c r="A26" s="81">
        <f t="shared" si="2"/>
        <v>17</v>
      </c>
      <c r="B26" s="84" t="s">
        <v>34</v>
      </c>
      <c r="C26" s="54" t="s">
        <v>35</v>
      </c>
      <c r="D26" s="109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  <c r="J26" s="94"/>
      <c r="K26" s="107"/>
    </row>
    <row r="27" spans="1:11" ht="12.75">
      <c r="A27" s="81">
        <f t="shared" si="2"/>
        <v>18</v>
      </c>
      <c r="B27" s="84" t="s">
        <v>36</v>
      </c>
      <c r="C27" s="54" t="s">
        <v>37</v>
      </c>
      <c r="D27" s="109">
        <f t="shared" si="0"/>
        <v>3087</v>
      </c>
      <c r="E27" s="65">
        <v>-8747</v>
      </c>
      <c r="F27" s="14">
        <v>10829</v>
      </c>
      <c r="G27" s="19">
        <v>1005</v>
      </c>
      <c r="H27" s="12">
        <v>506</v>
      </c>
      <c r="I27" s="13">
        <f t="shared" si="1"/>
        <v>3593</v>
      </c>
      <c r="J27" s="94"/>
      <c r="K27" s="107"/>
    </row>
    <row r="28" spans="1:11" ht="12.75">
      <c r="A28" s="81">
        <f t="shared" si="2"/>
        <v>19</v>
      </c>
      <c r="B28" s="84" t="s">
        <v>38</v>
      </c>
      <c r="C28" s="54" t="s">
        <v>39</v>
      </c>
      <c r="D28" s="109">
        <f t="shared" si="0"/>
        <v>3453</v>
      </c>
      <c r="E28" s="65">
        <v>3453</v>
      </c>
      <c r="F28" s="14">
        <v>0</v>
      </c>
      <c r="G28" s="19">
        <v>0</v>
      </c>
      <c r="H28" s="12">
        <v>0</v>
      </c>
      <c r="I28" s="13">
        <f t="shared" si="1"/>
        <v>3453</v>
      </c>
      <c r="J28" s="94"/>
      <c r="K28" s="107"/>
    </row>
    <row r="29" spans="1:11" ht="12.75">
      <c r="A29" s="81">
        <f t="shared" si="2"/>
        <v>20</v>
      </c>
      <c r="B29" s="84" t="s">
        <v>40</v>
      </c>
      <c r="C29" s="55" t="s">
        <v>41</v>
      </c>
      <c r="D29" s="109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  <c r="J29" s="94"/>
      <c r="K29" s="107"/>
    </row>
    <row r="30" spans="1:11" ht="12.75">
      <c r="A30" s="81">
        <f t="shared" si="2"/>
        <v>21</v>
      </c>
      <c r="B30" s="84" t="s">
        <v>42</v>
      </c>
      <c r="C30" s="54" t="s">
        <v>43</v>
      </c>
      <c r="D30" s="109">
        <f t="shared" si="0"/>
        <v>24</v>
      </c>
      <c r="E30" s="63">
        <v>8</v>
      </c>
      <c r="F30" s="14">
        <v>16</v>
      </c>
      <c r="G30" s="19">
        <v>0</v>
      </c>
      <c r="H30" s="12">
        <v>10</v>
      </c>
      <c r="I30" s="13">
        <f t="shared" si="1"/>
        <v>34</v>
      </c>
      <c r="J30" s="94"/>
      <c r="K30" s="107"/>
    </row>
    <row r="31" spans="1:11" ht="12.75">
      <c r="A31" s="81">
        <f t="shared" si="2"/>
        <v>22</v>
      </c>
      <c r="B31" s="84" t="s">
        <v>44</v>
      </c>
      <c r="C31" s="54" t="s">
        <v>45</v>
      </c>
      <c r="D31" s="109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  <c r="J31" s="94"/>
      <c r="K31" s="107"/>
    </row>
    <row r="32" spans="1:11" ht="13.5" thickBot="1">
      <c r="A32" s="82">
        <f t="shared" si="2"/>
        <v>23</v>
      </c>
      <c r="B32" s="86" t="s">
        <v>46</v>
      </c>
      <c r="C32" s="56" t="s">
        <v>47</v>
      </c>
      <c r="D32" s="110">
        <f t="shared" si="0"/>
        <v>0</v>
      </c>
      <c r="E32" s="66">
        <v>0</v>
      </c>
      <c r="F32" s="21">
        <v>0</v>
      </c>
      <c r="G32" s="22">
        <v>0</v>
      </c>
      <c r="H32" s="23">
        <v>0</v>
      </c>
      <c r="I32" s="24">
        <f t="shared" si="1"/>
        <v>0</v>
      </c>
      <c r="J32" s="94"/>
      <c r="K32" s="107"/>
    </row>
    <row r="33" spans="1:11" ht="13.5" thickBot="1">
      <c r="A33" s="29" t="s">
        <v>77</v>
      </c>
      <c r="B33" s="30" t="s">
        <v>48</v>
      </c>
      <c r="C33" s="103"/>
      <c r="D33" s="108">
        <f t="shared" si="0"/>
        <v>215082</v>
      </c>
      <c r="E33" s="31">
        <f>SUM(E34:E45)</f>
        <v>137201</v>
      </c>
      <c r="F33" s="32">
        <f>SUM(F34:F45)</f>
        <v>33970</v>
      </c>
      <c r="G33" s="33">
        <f>SUM(G34:G45)</f>
        <v>43911</v>
      </c>
      <c r="H33" s="34">
        <f>SUM(H34:H45)</f>
        <v>4040</v>
      </c>
      <c r="I33" s="33">
        <f t="shared" si="1"/>
        <v>219122</v>
      </c>
      <c r="J33" s="94"/>
      <c r="K33" s="107"/>
    </row>
    <row r="34" spans="1:11" ht="12.75">
      <c r="A34" s="80">
        <v>1</v>
      </c>
      <c r="B34" s="83" t="s">
        <v>49</v>
      </c>
      <c r="C34" s="53" t="s">
        <v>50</v>
      </c>
      <c r="D34" s="111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  <c r="J34" s="94"/>
      <c r="K34" s="107"/>
    </row>
    <row r="35" spans="1:11" ht="12.75">
      <c r="A35" s="81">
        <f t="shared" si="2"/>
        <v>2</v>
      </c>
      <c r="B35" s="84" t="s">
        <v>51</v>
      </c>
      <c r="C35" s="54" t="s">
        <v>52</v>
      </c>
      <c r="D35" s="109">
        <f t="shared" si="0"/>
        <v>14720</v>
      </c>
      <c r="E35" s="63">
        <v>0</v>
      </c>
      <c r="F35" s="14">
        <v>14720</v>
      </c>
      <c r="G35" s="19">
        <v>0</v>
      </c>
      <c r="H35" s="12">
        <v>4040</v>
      </c>
      <c r="I35" s="13">
        <f t="shared" si="1"/>
        <v>18760</v>
      </c>
      <c r="J35" s="94"/>
      <c r="K35" s="107"/>
    </row>
    <row r="36" spans="1:11" ht="12.75">
      <c r="A36" s="81">
        <v>3</v>
      </c>
      <c r="B36" s="84" t="s">
        <v>53</v>
      </c>
      <c r="C36" s="54" t="s">
        <v>54</v>
      </c>
      <c r="D36" s="109">
        <f t="shared" si="0"/>
        <v>600</v>
      </c>
      <c r="E36" s="63">
        <v>0</v>
      </c>
      <c r="F36" s="14">
        <v>600</v>
      </c>
      <c r="G36" s="19">
        <v>0</v>
      </c>
      <c r="H36" s="12">
        <v>0</v>
      </c>
      <c r="I36" s="13">
        <f t="shared" si="1"/>
        <v>600</v>
      </c>
      <c r="J36" s="94"/>
      <c r="K36" s="107"/>
    </row>
    <row r="37" spans="1:11" ht="12.75">
      <c r="A37" s="81">
        <f t="shared" si="2"/>
        <v>4</v>
      </c>
      <c r="B37" s="84" t="s">
        <v>55</v>
      </c>
      <c r="C37" s="54" t="s">
        <v>56</v>
      </c>
      <c r="D37" s="109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  <c r="J37" s="94"/>
      <c r="K37" s="107"/>
    </row>
    <row r="38" spans="1:11" ht="12.75">
      <c r="A38" s="81">
        <f t="shared" si="2"/>
        <v>5</v>
      </c>
      <c r="B38" s="84" t="s">
        <v>57</v>
      </c>
      <c r="C38" s="54" t="s">
        <v>33</v>
      </c>
      <c r="D38" s="109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  <c r="J38" s="94"/>
      <c r="K38" s="107"/>
    </row>
    <row r="39" spans="1:11" ht="12.75">
      <c r="A39" s="81">
        <f t="shared" si="2"/>
        <v>6</v>
      </c>
      <c r="B39" s="84" t="s">
        <v>58</v>
      </c>
      <c r="C39" s="54" t="s">
        <v>59</v>
      </c>
      <c r="D39" s="109">
        <f t="shared" si="0"/>
        <v>7850</v>
      </c>
      <c r="E39" s="63">
        <v>0</v>
      </c>
      <c r="F39" s="14">
        <v>7850</v>
      </c>
      <c r="G39" s="19">
        <v>0</v>
      </c>
      <c r="H39" s="12">
        <v>0</v>
      </c>
      <c r="I39" s="13">
        <f t="shared" si="1"/>
        <v>7850</v>
      </c>
      <c r="J39" s="94"/>
      <c r="K39" s="107"/>
    </row>
    <row r="40" spans="1:11" ht="12.75">
      <c r="A40" s="81">
        <f t="shared" si="2"/>
        <v>7</v>
      </c>
      <c r="B40" s="84" t="s">
        <v>60</v>
      </c>
      <c r="C40" s="54" t="s">
        <v>83</v>
      </c>
      <c r="D40" s="109">
        <f t="shared" si="0"/>
        <v>13286</v>
      </c>
      <c r="E40" s="63">
        <v>2986</v>
      </c>
      <c r="F40" s="14">
        <v>10300</v>
      </c>
      <c r="G40" s="19">
        <v>0</v>
      </c>
      <c r="H40" s="12">
        <v>0</v>
      </c>
      <c r="I40" s="13">
        <f t="shared" si="1"/>
        <v>13286</v>
      </c>
      <c r="J40" s="94"/>
      <c r="K40" s="107"/>
    </row>
    <row r="41" spans="1:11" ht="12.75">
      <c r="A41" s="81">
        <v>8</v>
      </c>
      <c r="B41" s="84" t="s">
        <v>61</v>
      </c>
      <c r="C41" s="54" t="s">
        <v>62</v>
      </c>
      <c r="D41" s="109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  <c r="J41" s="94"/>
      <c r="K41" s="107"/>
    </row>
    <row r="42" spans="1:11" ht="12.75">
      <c r="A42" s="81">
        <f t="shared" si="2"/>
        <v>9</v>
      </c>
      <c r="B42" s="84" t="s">
        <v>63</v>
      </c>
      <c r="C42" s="54" t="s">
        <v>64</v>
      </c>
      <c r="D42" s="109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  <c r="J42" s="94"/>
      <c r="K42" s="107"/>
    </row>
    <row r="43" spans="1:11" ht="12.75">
      <c r="A43" s="81">
        <f t="shared" si="2"/>
        <v>10</v>
      </c>
      <c r="B43" s="84" t="s">
        <v>65</v>
      </c>
      <c r="C43" s="54" t="s">
        <v>66</v>
      </c>
      <c r="D43" s="109">
        <f t="shared" si="0"/>
        <v>43911</v>
      </c>
      <c r="E43" s="63">
        <v>0</v>
      </c>
      <c r="F43" s="14">
        <v>0</v>
      </c>
      <c r="G43" s="19">
        <v>43911</v>
      </c>
      <c r="H43" s="12">
        <v>0</v>
      </c>
      <c r="I43" s="13">
        <f t="shared" si="1"/>
        <v>43911</v>
      </c>
      <c r="J43" s="94"/>
      <c r="K43" s="107"/>
    </row>
    <row r="44" spans="1:11" ht="12.75">
      <c r="A44" s="81">
        <f t="shared" si="2"/>
        <v>11</v>
      </c>
      <c r="B44" s="84" t="s">
        <v>67</v>
      </c>
      <c r="C44" s="54" t="s">
        <v>68</v>
      </c>
      <c r="D44" s="109">
        <f t="shared" si="0"/>
        <v>134715</v>
      </c>
      <c r="E44" s="68">
        <v>134215</v>
      </c>
      <c r="F44" s="17">
        <v>500</v>
      </c>
      <c r="G44" s="19">
        <v>0</v>
      </c>
      <c r="H44" s="12">
        <v>0</v>
      </c>
      <c r="I44" s="13">
        <f t="shared" si="1"/>
        <v>134715</v>
      </c>
      <c r="J44" s="94"/>
      <c r="K44" s="107"/>
    </row>
    <row r="45" spans="1:11" ht="13.5" thickBot="1">
      <c r="A45" s="82">
        <f t="shared" si="2"/>
        <v>12</v>
      </c>
      <c r="B45" s="88">
        <v>720</v>
      </c>
      <c r="C45" s="57" t="s">
        <v>78</v>
      </c>
      <c r="D45" s="112">
        <f t="shared" si="0"/>
        <v>0</v>
      </c>
      <c r="E45" s="66">
        <v>0</v>
      </c>
      <c r="F45" s="21">
        <v>0</v>
      </c>
      <c r="G45" s="106">
        <v>0</v>
      </c>
      <c r="H45" s="23">
        <v>0</v>
      </c>
      <c r="I45" s="24">
        <f t="shared" si="1"/>
        <v>0</v>
      </c>
      <c r="J45" s="94"/>
      <c r="K45" s="107"/>
    </row>
    <row r="46" spans="1:11" ht="13.5" thickBot="1">
      <c r="A46" s="44">
        <f t="shared" si="2"/>
        <v>13</v>
      </c>
      <c r="B46" s="87" t="s">
        <v>69</v>
      </c>
      <c r="C46" s="45"/>
      <c r="D46" s="113">
        <f t="shared" si="0"/>
        <v>0</v>
      </c>
      <c r="E46" s="46">
        <f>E33-E9</f>
        <v>0</v>
      </c>
      <c r="F46" s="47">
        <f>F33-F9</f>
        <v>0</v>
      </c>
      <c r="G46" s="48">
        <f>G33-G9</f>
        <v>0</v>
      </c>
      <c r="H46" s="49">
        <f>H33-H9</f>
        <v>400</v>
      </c>
      <c r="I46" s="48">
        <f>I33-I9</f>
        <v>400</v>
      </c>
      <c r="J46" s="94"/>
      <c r="K46" s="107"/>
    </row>
    <row r="47" spans="1:11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50" ht="12.75">
      <c r="G50" s="89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29.7109375" style="0" customWidth="1"/>
    <col min="4" max="4" width="14.28125" style="0" customWidth="1"/>
    <col min="5" max="5" width="13.28125" style="0" hidden="1" customWidth="1"/>
    <col min="6" max="6" width="11.421875" style="0" hidden="1" customWidth="1"/>
    <col min="7" max="7" width="12.140625" style="0" hidden="1" customWidth="1"/>
    <col min="8" max="8" width="12.421875" style="0" customWidth="1"/>
    <col min="9" max="9" width="11.71093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114" t="s">
        <v>93</v>
      </c>
      <c r="D4" s="114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6" t="s">
        <v>3</v>
      </c>
      <c r="D6" s="7" t="s">
        <v>87</v>
      </c>
      <c r="E6" s="183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10"/>
      <c r="D7" s="11"/>
      <c r="E7" s="9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38" t="s">
        <v>90</v>
      </c>
      <c r="D8" s="37">
        <v>1</v>
      </c>
      <c r="E8" s="36">
        <v>1</v>
      </c>
      <c r="F8" s="35">
        <v>2</v>
      </c>
      <c r="G8" s="37">
        <v>3</v>
      </c>
      <c r="H8" s="38">
        <v>2</v>
      </c>
      <c r="I8" s="37">
        <v>3</v>
      </c>
    </row>
    <row r="9" spans="1:11" ht="13.5" thickBot="1">
      <c r="A9" s="42" t="s">
        <v>76</v>
      </c>
      <c r="B9" s="39" t="s">
        <v>5</v>
      </c>
      <c r="C9" s="40"/>
      <c r="D9" s="69">
        <f>E9+F9+G9</f>
        <v>518974</v>
      </c>
      <c r="E9" s="31">
        <f>SUM(E10:E32)</f>
        <v>278673</v>
      </c>
      <c r="F9" s="32">
        <f>SUM(F10:F32)</f>
        <v>25702</v>
      </c>
      <c r="G9" s="33">
        <f>SUM(G10:G32)</f>
        <v>214599</v>
      </c>
      <c r="H9" s="34">
        <f>SUM(H10:H32)</f>
        <v>7721</v>
      </c>
      <c r="I9" s="41">
        <f>SUM(I10:I32)</f>
        <v>526695</v>
      </c>
      <c r="K9" s="89"/>
    </row>
    <row r="10" spans="1:11" ht="12.75">
      <c r="A10" s="80">
        <v>1</v>
      </c>
      <c r="B10" s="83" t="s">
        <v>6</v>
      </c>
      <c r="C10" s="53" t="s">
        <v>7</v>
      </c>
      <c r="D10" s="111">
        <f aca="true" t="shared" si="0" ref="D10:D46">E10+F10+G10</f>
        <v>24350</v>
      </c>
      <c r="E10" s="62">
        <v>14800</v>
      </c>
      <c r="F10" s="25">
        <v>4000</v>
      </c>
      <c r="G10" s="26">
        <v>5550</v>
      </c>
      <c r="H10" s="27">
        <v>2233</v>
      </c>
      <c r="I10" s="28">
        <f aca="true" t="shared" si="1" ref="I10:I45">E10+F10+G10+H10</f>
        <v>26583</v>
      </c>
      <c r="K10" s="89"/>
    </row>
    <row r="11" spans="1:11" ht="12.75">
      <c r="A11" s="81">
        <v>2</v>
      </c>
      <c r="B11" s="84" t="s">
        <v>8</v>
      </c>
      <c r="C11" s="54" t="s">
        <v>9</v>
      </c>
      <c r="D11" s="109">
        <f t="shared" si="0"/>
        <v>19100</v>
      </c>
      <c r="E11" s="63">
        <v>6000</v>
      </c>
      <c r="F11" s="14">
        <v>7500</v>
      </c>
      <c r="G11" s="19">
        <v>5600</v>
      </c>
      <c r="H11" s="12">
        <v>0</v>
      </c>
      <c r="I11" s="13">
        <f t="shared" si="1"/>
        <v>19100</v>
      </c>
      <c r="K11" s="89"/>
    </row>
    <row r="12" spans="1:11" ht="12.75">
      <c r="A12" s="81">
        <f aca="true" t="shared" si="2" ref="A12:A46">A11+1</f>
        <v>3</v>
      </c>
      <c r="B12" s="84" t="s">
        <v>10</v>
      </c>
      <c r="C12" s="54" t="s">
        <v>11</v>
      </c>
      <c r="D12" s="109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  <c r="K12" s="89"/>
    </row>
    <row r="13" spans="1:11" ht="12.75">
      <c r="A13" s="81">
        <f t="shared" si="2"/>
        <v>4</v>
      </c>
      <c r="B13" s="84" t="s">
        <v>12</v>
      </c>
      <c r="C13" s="54" t="s">
        <v>13</v>
      </c>
      <c r="D13" s="109">
        <f t="shared" si="0"/>
        <v>7592</v>
      </c>
      <c r="E13" s="63">
        <v>5900</v>
      </c>
      <c r="F13" s="14">
        <v>35</v>
      </c>
      <c r="G13" s="19">
        <v>1657</v>
      </c>
      <c r="H13" s="12">
        <v>53</v>
      </c>
      <c r="I13" s="13">
        <f t="shared" si="1"/>
        <v>7645</v>
      </c>
      <c r="K13" s="89"/>
    </row>
    <row r="14" spans="1:11" ht="12.75">
      <c r="A14" s="81">
        <f t="shared" si="2"/>
        <v>5</v>
      </c>
      <c r="B14" s="84" t="s">
        <v>14</v>
      </c>
      <c r="C14" s="54" t="s">
        <v>15</v>
      </c>
      <c r="D14" s="109">
        <f t="shared" si="0"/>
        <v>5920</v>
      </c>
      <c r="E14" s="63">
        <v>2650</v>
      </c>
      <c r="F14" s="14">
        <v>650</v>
      </c>
      <c r="G14" s="19">
        <v>2620</v>
      </c>
      <c r="H14" s="12">
        <v>207</v>
      </c>
      <c r="I14" s="13">
        <f t="shared" si="1"/>
        <v>6127</v>
      </c>
      <c r="K14" s="89"/>
    </row>
    <row r="15" spans="1:11" ht="12.75">
      <c r="A15" s="81">
        <f t="shared" si="2"/>
        <v>6</v>
      </c>
      <c r="B15" s="84" t="s">
        <v>16</v>
      </c>
      <c r="C15" s="54" t="s">
        <v>17</v>
      </c>
      <c r="D15" s="109">
        <f t="shared" si="0"/>
        <v>1450</v>
      </c>
      <c r="E15" s="63">
        <v>0</v>
      </c>
      <c r="F15" s="14">
        <v>1450</v>
      </c>
      <c r="G15" s="19">
        <v>0</v>
      </c>
      <c r="H15" s="12">
        <v>8</v>
      </c>
      <c r="I15" s="13">
        <f t="shared" si="1"/>
        <v>1458</v>
      </c>
      <c r="K15" s="89"/>
    </row>
    <row r="16" spans="1:11" ht="12.75">
      <c r="A16" s="81">
        <f t="shared" si="2"/>
        <v>7</v>
      </c>
      <c r="B16" s="84" t="s">
        <v>18</v>
      </c>
      <c r="C16" s="54" t="s">
        <v>19</v>
      </c>
      <c r="D16" s="109">
        <f t="shared" si="0"/>
        <v>17500</v>
      </c>
      <c r="E16" s="63">
        <v>12000</v>
      </c>
      <c r="F16" s="14">
        <v>2000</v>
      </c>
      <c r="G16" s="19">
        <v>3500</v>
      </c>
      <c r="H16" s="12">
        <v>958</v>
      </c>
      <c r="I16" s="13">
        <f t="shared" si="1"/>
        <v>18458</v>
      </c>
      <c r="K16" s="89"/>
    </row>
    <row r="17" spans="1:11" ht="12.75">
      <c r="A17" s="81">
        <v>8</v>
      </c>
      <c r="B17" s="84" t="s">
        <v>20</v>
      </c>
      <c r="C17" s="54" t="s">
        <v>21</v>
      </c>
      <c r="D17" s="109">
        <f t="shared" si="0"/>
        <v>191262</v>
      </c>
      <c r="E17" s="63">
        <v>42049</v>
      </c>
      <c r="F17" s="14">
        <v>3084</v>
      </c>
      <c r="G17" s="19">
        <v>146129</v>
      </c>
      <c r="H17" s="12">
        <v>2703</v>
      </c>
      <c r="I17" s="13">
        <f t="shared" si="1"/>
        <v>193965</v>
      </c>
      <c r="K17" s="89"/>
    </row>
    <row r="18" spans="1:11" ht="12.75">
      <c r="A18" s="81">
        <v>9</v>
      </c>
      <c r="B18" s="84" t="s">
        <v>22</v>
      </c>
      <c r="C18" s="54" t="s">
        <v>23</v>
      </c>
      <c r="D18" s="109">
        <f t="shared" si="0"/>
        <v>59151</v>
      </c>
      <c r="E18" s="65">
        <v>12325</v>
      </c>
      <c r="F18" s="16">
        <v>861</v>
      </c>
      <c r="G18" s="19">
        <v>45965</v>
      </c>
      <c r="H18" s="12">
        <v>736</v>
      </c>
      <c r="I18" s="13">
        <f t="shared" si="1"/>
        <v>59887</v>
      </c>
      <c r="K18" s="89"/>
    </row>
    <row r="19" spans="1:11" ht="12.75">
      <c r="A19" s="81">
        <v>10</v>
      </c>
      <c r="B19" s="84" t="s">
        <v>82</v>
      </c>
      <c r="C19" s="54" t="s">
        <v>84</v>
      </c>
      <c r="D19" s="109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  <c r="K19" s="89"/>
    </row>
    <row r="20" spans="1:11" ht="12.75">
      <c r="A20" s="81">
        <v>11</v>
      </c>
      <c r="B20" s="84" t="s">
        <v>24</v>
      </c>
      <c r="C20" s="54" t="s">
        <v>25</v>
      </c>
      <c r="D20" s="109">
        <f t="shared" si="0"/>
        <v>7368</v>
      </c>
      <c r="E20" s="65">
        <v>3574</v>
      </c>
      <c r="F20" s="16">
        <v>2350</v>
      </c>
      <c r="G20" s="19">
        <v>1444</v>
      </c>
      <c r="H20" s="12">
        <v>28</v>
      </c>
      <c r="I20" s="13">
        <f t="shared" si="1"/>
        <v>7396</v>
      </c>
      <c r="K20" s="89"/>
    </row>
    <row r="21" spans="1:11" ht="12.75">
      <c r="A21" s="81">
        <v>12</v>
      </c>
      <c r="B21" s="85" t="s">
        <v>70</v>
      </c>
      <c r="C21" s="54" t="s">
        <v>72</v>
      </c>
      <c r="D21" s="109">
        <f t="shared" si="0"/>
        <v>159</v>
      </c>
      <c r="E21" s="65">
        <v>85</v>
      </c>
      <c r="F21" s="16">
        <v>2</v>
      </c>
      <c r="G21" s="19">
        <v>72</v>
      </c>
      <c r="H21" s="12">
        <v>0</v>
      </c>
      <c r="I21" s="13">
        <f t="shared" si="1"/>
        <v>159</v>
      </c>
      <c r="K21" s="89"/>
    </row>
    <row r="22" spans="1:11" ht="12.75">
      <c r="A22" s="81">
        <v>13</v>
      </c>
      <c r="B22" s="84" t="s">
        <v>26</v>
      </c>
      <c r="C22" s="54" t="s">
        <v>27</v>
      </c>
      <c r="D22" s="109">
        <f t="shared" si="0"/>
        <v>32</v>
      </c>
      <c r="E22" s="63">
        <v>32</v>
      </c>
      <c r="F22" s="14">
        <v>0</v>
      </c>
      <c r="G22" s="19">
        <v>0</v>
      </c>
      <c r="H22" s="12">
        <v>0</v>
      </c>
      <c r="I22" s="13">
        <f t="shared" si="1"/>
        <v>32</v>
      </c>
      <c r="K22" s="89"/>
    </row>
    <row r="23" spans="1:11" ht="12.75">
      <c r="A23" s="81">
        <f t="shared" si="2"/>
        <v>14</v>
      </c>
      <c r="B23" s="84" t="s">
        <v>28</v>
      </c>
      <c r="C23" s="54" t="s">
        <v>29</v>
      </c>
      <c r="D23" s="109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  <c r="K23" s="89"/>
    </row>
    <row r="24" spans="1:11" ht="12.75">
      <c r="A24" s="81">
        <f t="shared" si="2"/>
        <v>15</v>
      </c>
      <c r="B24" s="84" t="s">
        <v>30</v>
      </c>
      <c r="C24" s="54" t="s">
        <v>31</v>
      </c>
      <c r="D24" s="109">
        <f t="shared" si="0"/>
        <v>1</v>
      </c>
      <c r="E24" s="63">
        <v>1</v>
      </c>
      <c r="F24" s="14">
        <v>0</v>
      </c>
      <c r="G24" s="19">
        <v>0</v>
      </c>
      <c r="H24" s="12">
        <v>0</v>
      </c>
      <c r="I24" s="13">
        <f t="shared" si="1"/>
        <v>1</v>
      </c>
      <c r="K24" s="89"/>
    </row>
    <row r="25" spans="1:11" ht="12.75">
      <c r="A25" s="81">
        <f t="shared" si="2"/>
        <v>16</v>
      </c>
      <c r="B25" s="84" t="s">
        <v>32</v>
      </c>
      <c r="C25" s="54" t="s">
        <v>33</v>
      </c>
      <c r="D25" s="109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  <c r="K25" s="89"/>
    </row>
    <row r="26" spans="1:11" ht="12.75">
      <c r="A26" s="81">
        <f t="shared" si="2"/>
        <v>17</v>
      </c>
      <c r="B26" s="84" t="s">
        <v>34</v>
      </c>
      <c r="C26" s="54" t="s">
        <v>35</v>
      </c>
      <c r="D26" s="109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  <c r="K26" s="89"/>
    </row>
    <row r="27" spans="1:11" ht="12.75">
      <c r="A27" s="81">
        <f t="shared" si="2"/>
        <v>18</v>
      </c>
      <c r="B27" s="84" t="s">
        <v>36</v>
      </c>
      <c r="C27" s="54" t="s">
        <v>37</v>
      </c>
      <c r="D27" s="109">
        <f t="shared" si="0"/>
        <v>3760</v>
      </c>
      <c r="E27" s="65">
        <v>0</v>
      </c>
      <c r="F27" s="14">
        <v>3200</v>
      </c>
      <c r="G27" s="19">
        <v>560</v>
      </c>
      <c r="H27" s="12">
        <v>718</v>
      </c>
      <c r="I27" s="13">
        <f t="shared" si="1"/>
        <v>4478</v>
      </c>
      <c r="K27" s="89"/>
    </row>
    <row r="28" spans="1:11" ht="12.75">
      <c r="A28" s="81">
        <f t="shared" si="2"/>
        <v>19</v>
      </c>
      <c r="B28" s="84" t="s">
        <v>38</v>
      </c>
      <c r="C28" s="54" t="s">
        <v>39</v>
      </c>
      <c r="D28" s="109">
        <f t="shared" si="0"/>
        <v>106200</v>
      </c>
      <c r="E28" s="65">
        <v>106200</v>
      </c>
      <c r="F28" s="14">
        <v>0</v>
      </c>
      <c r="G28" s="19">
        <v>0</v>
      </c>
      <c r="H28" s="12">
        <v>0</v>
      </c>
      <c r="I28" s="13">
        <f t="shared" si="1"/>
        <v>106200</v>
      </c>
      <c r="K28" s="89"/>
    </row>
    <row r="29" spans="1:11" ht="12.75">
      <c r="A29" s="81">
        <f t="shared" si="2"/>
        <v>20</v>
      </c>
      <c r="B29" s="84" t="s">
        <v>40</v>
      </c>
      <c r="C29" s="55" t="s">
        <v>41</v>
      </c>
      <c r="D29" s="109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  <c r="K29" s="89"/>
    </row>
    <row r="30" spans="1:11" ht="12.75">
      <c r="A30" s="81">
        <f t="shared" si="2"/>
        <v>21</v>
      </c>
      <c r="B30" s="84" t="s">
        <v>42</v>
      </c>
      <c r="C30" s="54" t="s">
        <v>43</v>
      </c>
      <c r="D30" s="109">
        <f t="shared" si="0"/>
        <v>67</v>
      </c>
      <c r="E30" s="63">
        <v>45</v>
      </c>
      <c r="F30" s="14">
        <v>20</v>
      </c>
      <c r="G30" s="19">
        <v>2</v>
      </c>
      <c r="H30" s="12">
        <v>0</v>
      </c>
      <c r="I30" s="13">
        <f t="shared" si="1"/>
        <v>67</v>
      </c>
      <c r="K30" s="89"/>
    </row>
    <row r="31" spans="1:11" ht="12.75">
      <c r="A31" s="81">
        <f t="shared" si="2"/>
        <v>22</v>
      </c>
      <c r="B31" s="84" t="s">
        <v>44</v>
      </c>
      <c r="C31" s="54" t="s">
        <v>45</v>
      </c>
      <c r="D31" s="109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  <c r="K31" s="89"/>
    </row>
    <row r="32" spans="1:11" ht="13.5" thickBot="1">
      <c r="A32" s="82">
        <f t="shared" si="2"/>
        <v>23</v>
      </c>
      <c r="B32" s="86" t="s">
        <v>46</v>
      </c>
      <c r="C32" s="56" t="s">
        <v>47</v>
      </c>
      <c r="D32" s="115">
        <f t="shared" si="0"/>
        <v>75062</v>
      </c>
      <c r="E32" s="66">
        <v>73012</v>
      </c>
      <c r="F32" s="21">
        <v>550</v>
      </c>
      <c r="G32" s="22">
        <v>1500</v>
      </c>
      <c r="H32" s="23">
        <v>77</v>
      </c>
      <c r="I32" s="24">
        <f t="shared" si="1"/>
        <v>75139</v>
      </c>
      <c r="K32" s="89"/>
    </row>
    <row r="33" spans="1:11" ht="13.5" thickBot="1">
      <c r="A33" s="29" t="s">
        <v>77</v>
      </c>
      <c r="B33" s="30" t="s">
        <v>48</v>
      </c>
      <c r="C33" s="60"/>
      <c r="D33" s="69">
        <f t="shared" si="0"/>
        <v>518974</v>
      </c>
      <c r="E33" s="67">
        <f>SUM(E34:E45)</f>
        <v>278673</v>
      </c>
      <c r="F33" s="32">
        <f>SUM(F34:F45)</f>
        <v>25702</v>
      </c>
      <c r="G33" s="33">
        <f>SUM(G34:G45)</f>
        <v>214599</v>
      </c>
      <c r="H33" s="34">
        <f>SUM(H34:H45)</f>
        <v>13718</v>
      </c>
      <c r="I33" s="33">
        <f t="shared" si="1"/>
        <v>532692</v>
      </c>
      <c r="K33" s="89"/>
    </row>
    <row r="34" spans="1:11" ht="12.75">
      <c r="A34" s="80">
        <v>1</v>
      </c>
      <c r="B34" s="83" t="s">
        <v>49</v>
      </c>
      <c r="C34" s="53" t="s">
        <v>50</v>
      </c>
      <c r="D34" s="116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  <c r="K34" s="89"/>
    </row>
    <row r="35" spans="1:11" ht="12.75">
      <c r="A35" s="81">
        <f t="shared" si="2"/>
        <v>2</v>
      </c>
      <c r="B35" s="84" t="s">
        <v>51</v>
      </c>
      <c r="C35" s="54" t="s">
        <v>52</v>
      </c>
      <c r="D35" s="109">
        <f t="shared" si="0"/>
        <v>7500</v>
      </c>
      <c r="E35" s="63">
        <v>0</v>
      </c>
      <c r="F35" s="14">
        <v>7500</v>
      </c>
      <c r="G35" s="19">
        <v>0</v>
      </c>
      <c r="H35" s="12">
        <v>10530</v>
      </c>
      <c r="I35" s="13">
        <f t="shared" si="1"/>
        <v>18030</v>
      </c>
      <c r="K35" s="89"/>
    </row>
    <row r="36" spans="1:11" ht="12.75">
      <c r="A36" s="81">
        <v>3</v>
      </c>
      <c r="B36" s="84" t="s">
        <v>53</v>
      </c>
      <c r="C36" s="54" t="s">
        <v>54</v>
      </c>
      <c r="D36" s="109">
        <f t="shared" si="0"/>
        <v>500</v>
      </c>
      <c r="E36" s="63">
        <v>0</v>
      </c>
      <c r="F36" s="14">
        <v>500</v>
      </c>
      <c r="G36" s="19">
        <v>0</v>
      </c>
      <c r="H36" s="12">
        <v>913</v>
      </c>
      <c r="I36" s="13">
        <f t="shared" si="1"/>
        <v>1413</v>
      </c>
      <c r="K36" s="89"/>
    </row>
    <row r="37" spans="1:11" ht="12.75">
      <c r="A37" s="81">
        <f t="shared" si="2"/>
        <v>4</v>
      </c>
      <c r="B37" s="84" t="s">
        <v>55</v>
      </c>
      <c r="C37" s="54" t="s">
        <v>56</v>
      </c>
      <c r="D37" s="109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  <c r="K37" s="89"/>
    </row>
    <row r="38" spans="1:11" ht="12.75">
      <c r="A38" s="81">
        <f t="shared" si="2"/>
        <v>5</v>
      </c>
      <c r="B38" s="84" t="s">
        <v>57</v>
      </c>
      <c r="C38" s="54" t="s">
        <v>33</v>
      </c>
      <c r="D38" s="109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  <c r="K38" s="89"/>
    </row>
    <row r="39" spans="1:11" ht="12.75">
      <c r="A39" s="81">
        <f t="shared" si="2"/>
        <v>6</v>
      </c>
      <c r="B39" s="84" t="s">
        <v>58</v>
      </c>
      <c r="C39" s="54" t="s">
        <v>59</v>
      </c>
      <c r="D39" s="109">
        <f t="shared" si="0"/>
        <v>10000</v>
      </c>
      <c r="E39" s="63">
        <v>0</v>
      </c>
      <c r="F39" s="14">
        <v>10000</v>
      </c>
      <c r="G39" s="19">
        <v>0</v>
      </c>
      <c r="H39" s="12">
        <v>1900</v>
      </c>
      <c r="I39" s="13">
        <f t="shared" si="1"/>
        <v>11900</v>
      </c>
      <c r="K39" s="89"/>
    </row>
    <row r="40" spans="1:11" ht="12.75">
      <c r="A40" s="81">
        <f t="shared" si="2"/>
        <v>7</v>
      </c>
      <c r="B40" s="84" t="s">
        <v>60</v>
      </c>
      <c r="C40" s="54" t="s">
        <v>83</v>
      </c>
      <c r="D40" s="109">
        <f t="shared" si="0"/>
        <v>101485</v>
      </c>
      <c r="E40" s="63">
        <v>93901</v>
      </c>
      <c r="F40" s="14">
        <v>7584</v>
      </c>
      <c r="G40" s="19">
        <v>0</v>
      </c>
      <c r="H40" s="12">
        <v>375</v>
      </c>
      <c r="I40" s="13">
        <f t="shared" si="1"/>
        <v>101860</v>
      </c>
      <c r="K40" s="89"/>
    </row>
    <row r="41" spans="1:11" ht="12.75">
      <c r="A41" s="81">
        <v>8</v>
      </c>
      <c r="B41" s="84" t="s">
        <v>61</v>
      </c>
      <c r="C41" s="54" t="s">
        <v>62</v>
      </c>
      <c r="D41" s="109">
        <f t="shared" si="0"/>
        <v>4</v>
      </c>
      <c r="E41" s="63">
        <v>0</v>
      </c>
      <c r="F41" s="14">
        <v>4</v>
      </c>
      <c r="G41" s="19">
        <v>0</v>
      </c>
      <c r="H41" s="12">
        <v>0</v>
      </c>
      <c r="I41" s="13">
        <f t="shared" si="1"/>
        <v>4</v>
      </c>
      <c r="K41" s="89"/>
    </row>
    <row r="42" spans="1:11" ht="12.75">
      <c r="A42" s="81">
        <f t="shared" si="2"/>
        <v>9</v>
      </c>
      <c r="B42" s="84" t="s">
        <v>63</v>
      </c>
      <c r="C42" s="54" t="s">
        <v>64</v>
      </c>
      <c r="D42" s="109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  <c r="K42" s="89"/>
    </row>
    <row r="43" spans="1:11" ht="12.75">
      <c r="A43" s="81">
        <f t="shared" si="2"/>
        <v>10</v>
      </c>
      <c r="B43" s="84" t="s">
        <v>65</v>
      </c>
      <c r="C43" s="54" t="s">
        <v>66</v>
      </c>
      <c r="D43" s="109">
        <f t="shared" si="0"/>
        <v>214599</v>
      </c>
      <c r="E43" s="63">
        <v>0</v>
      </c>
      <c r="F43" s="14">
        <v>0</v>
      </c>
      <c r="G43" s="19">
        <v>214599</v>
      </c>
      <c r="H43" s="12">
        <v>0</v>
      </c>
      <c r="I43" s="13">
        <f t="shared" si="1"/>
        <v>214599</v>
      </c>
      <c r="K43" s="89"/>
    </row>
    <row r="44" spans="1:11" ht="12.75">
      <c r="A44" s="81">
        <f t="shared" si="2"/>
        <v>11</v>
      </c>
      <c r="B44" s="84" t="s">
        <v>67</v>
      </c>
      <c r="C44" s="54" t="s">
        <v>68</v>
      </c>
      <c r="D44" s="109">
        <f t="shared" si="0"/>
        <v>183772</v>
      </c>
      <c r="E44" s="68">
        <v>183772</v>
      </c>
      <c r="F44" s="17">
        <v>0</v>
      </c>
      <c r="G44" s="19">
        <v>0</v>
      </c>
      <c r="H44" s="12">
        <v>0</v>
      </c>
      <c r="I44" s="13">
        <f t="shared" si="1"/>
        <v>183772</v>
      </c>
      <c r="K44" s="89"/>
    </row>
    <row r="45" spans="1:11" ht="13.5" thickBot="1">
      <c r="A45" s="82">
        <f t="shared" si="2"/>
        <v>12</v>
      </c>
      <c r="B45" s="88">
        <v>720</v>
      </c>
      <c r="C45" s="57" t="s">
        <v>78</v>
      </c>
      <c r="D45" s="112">
        <f t="shared" si="0"/>
        <v>1114</v>
      </c>
      <c r="E45" s="66">
        <v>1000</v>
      </c>
      <c r="F45" s="21">
        <v>114</v>
      </c>
      <c r="G45" s="22">
        <v>0</v>
      </c>
      <c r="H45" s="23">
        <v>0</v>
      </c>
      <c r="I45" s="24">
        <f t="shared" si="1"/>
        <v>1114</v>
      </c>
      <c r="K45" s="89"/>
    </row>
    <row r="46" spans="1:11" ht="13.5" thickBot="1">
      <c r="A46" s="44">
        <f t="shared" si="2"/>
        <v>13</v>
      </c>
      <c r="B46" s="87" t="s">
        <v>69</v>
      </c>
      <c r="C46" s="45"/>
      <c r="D46" s="70">
        <f t="shared" si="0"/>
        <v>0</v>
      </c>
      <c r="E46" s="46">
        <f>E33-E9</f>
        <v>0</v>
      </c>
      <c r="F46" s="47">
        <f>F33-F9</f>
        <v>0</v>
      </c>
      <c r="G46" s="48">
        <f>G33-G9</f>
        <v>0</v>
      </c>
      <c r="H46" s="49">
        <f>H33-H9</f>
        <v>5997</v>
      </c>
      <c r="I46" s="48">
        <f>I33-I9</f>
        <v>5997</v>
      </c>
      <c r="K46" s="89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5.7109375" style="0" customWidth="1"/>
    <col min="2" max="2" width="4.8515625" style="0" customWidth="1"/>
    <col min="3" max="3" width="30.00390625" style="0" customWidth="1"/>
    <col min="4" max="4" width="17.00390625" style="0" customWidth="1"/>
    <col min="5" max="5" width="13.7109375" style="0" hidden="1" customWidth="1"/>
    <col min="6" max="6" width="10.7109375" style="0" hidden="1" customWidth="1"/>
    <col min="7" max="7" width="12.421875" style="0" hidden="1" customWidth="1"/>
    <col min="8" max="8" width="12.421875" style="0" customWidth="1"/>
    <col min="9" max="9" width="11.85156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1" t="s">
        <v>94</v>
      </c>
      <c r="D4" s="1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6" t="s">
        <v>3</v>
      </c>
      <c r="D6" s="7" t="s">
        <v>87</v>
      </c>
      <c r="E6" s="183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10"/>
      <c r="D7" s="11"/>
      <c r="E7" s="9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38" t="s">
        <v>90</v>
      </c>
      <c r="D8" s="37">
        <v>1</v>
      </c>
      <c r="E8" s="36">
        <v>1</v>
      </c>
      <c r="F8" s="35">
        <v>2</v>
      </c>
      <c r="G8" s="37">
        <v>3</v>
      </c>
      <c r="H8" s="38">
        <v>2</v>
      </c>
      <c r="I8" s="37">
        <v>3</v>
      </c>
    </row>
    <row r="9" spans="1:10" ht="13.5" thickBot="1">
      <c r="A9" s="42" t="s">
        <v>76</v>
      </c>
      <c r="B9" s="39" t="s">
        <v>5</v>
      </c>
      <c r="C9" s="40"/>
      <c r="D9" s="69">
        <f>E9+F9+G9</f>
        <v>147510</v>
      </c>
      <c r="E9" s="31">
        <f>SUM(E10:E32)</f>
        <v>131336</v>
      </c>
      <c r="F9" s="32">
        <f>SUM(F10:F32)</f>
        <v>7000</v>
      </c>
      <c r="G9" s="33">
        <f>SUM(G10:G32)</f>
        <v>9174</v>
      </c>
      <c r="H9" s="34">
        <f>SUM(H10:H32)</f>
        <v>0</v>
      </c>
      <c r="I9" s="41">
        <f>SUM(I10:I32)</f>
        <v>147510</v>
      </c>
      <c r="J9" s="89"/>
    </row>
    <row r="10" spans="1:9" ht="12.75">
      <c r="A10" s="80">
        <v>1</v>
      </c>
      <c r="B10" s="83" t="s">
        <v>6</v>
      </c>
      <c r="C10" s="53" t="s">
        <v>7</v>
      </c>
      <c r="D10" s="111">
        <f aca="true" t="shared" si="0" ref="D10:D46">E10+F10+G10</f>
        <v>5970</v>
      </c>
      <c r="E10" s="62">
        <v>3330</v>
      </c>
      <c r="F10" s="25">
        <v>400</v>
      </c>
      <c r="G10" s="26">
        <v>2240</v>
      </c>
      <c r="H10" s="27">
        <v>0</v>
      </c>
      <c r="I10" s="28">
        <f aca="true" t="shared" si="1" ref="I10:I45">E10+F10+G10+H10</f>
        <v>5970</v>
      </c>
    </row>
    <row r="11" spans="1:9" ht="12.75">
      <c r="A11" s="81">
        <v>2</v>
      </c>
      <c r="B11" s="84" t="s">
        <v>8</v>
      </c>
      <c r="C11" s="54" t="s">
        <v>9</v>
      </c>
      <c r="D11" s="109">
        <f t="shared" si="0"/>
        <v>9000</v>
      </c>
      <c r="E11" s="63">
        <v>7700</v>
      </c>
      <c r="F11" s="14">
        <v>1300</v>
      </c>
      <c r="G11" s="19">
        <v>0</v>
      </c>
      <c r="H11" s="12">
        <v>0</v>
      </c>
      <c r="I11" s="13">
        <f t="shared" si="1"/>
        <v>9000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109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109">
        <f t="shared" si="0"/>
        <v>1900</v>
      </c>
      <c r="E13" s="63">
        <v>800</v>
      </c>
      <c r="F13" s="14">
        <v>1100</v>
      </c>
      <c r="G13" s="19">
        <v>0</v>
      </c>
      <c r="H13" s="12">
        <v>0</v>
      </c>
      <c r="I13" s="13">
        <f t="shared" si="1"/>
        <v>1900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109">
        <f t="shared" si="0"/>
        <v>1900</v>
      </c>
      <c r="E14" s="63">
        <v>730</v>
      </c>
      <c r="F14" s="14">
        <v>300</v>
      </c>
      <c r="G14" s="19">
        <v>870</v>
      </c>
      <c r="H14" s="12">
        <v>0</v>
      </c>
      <c r="I14" s="13">
        <f t="shared" si="1"/>
        <v>1900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109">
        <f t="shared" si="0"/>
        <v>0</v>
      </c>
      <c r="E15" s="63">
        <v>0</v>
      </c>
      <c r="F15" s="14">
        <v>0</v>
      </c>
      <c r="G15" s="19">
        <v>0</v>
      </c>
      <c r="H15" s="12">
        <v>0</v>
      </c>
      <c r="I15" s="13">
        <f t="shared" si="1"/>
        <v>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109">
        <f t="shared" si="0"/>
        <v>7200</v>
      </c>
      <c r="E16" s="63">
        <v>6100</v>
      </c>
      <c r="F16" s="14">
        <v>1100</v>
      </c>
      <c r="G16" s="19">
        <v>0</v>
      </c>
      <c r="H16" s="12">
        <v>0</v>
      </c>
      <c r="I16" s="13">
        <f t="shared" si="1"/>
        <v>7200</v>
      </c>
    </row>
    <row r="17" spans="1:9" ht="12.75">
      <c r="A17" s="81">
        <v>8</v>
      </c>
      <c r="B17" s="84" t="s">
        <v>20</v>
      </c>
      <c r="C17" s="54" t="s">
        <v>21</v>
      </c>
      <c r="D17" s="109">
        <f t="shared" si="0"/>
        <v>91042</v>
      </c>
      <c r="E17" s="63">
        <v>84480</v>
      </c>
      <c r="F17" s="14">
        <v>2162</v>
      </c>
      <c r="G17" s="19">
        <v>4400</v>
      </c>
      <c r="H17" s="12">
        <v>0</v>
      </c>
      <c r="I17" s="13">
        <f t="shared" si="1"/>
        <v>91042</v>
      </c>
    </row>
    <row r="18" spans="1:9" ht="12.75">
      <c r="A18" s="81">
        <v>9</v>
      </c>
      <c r="B18" s="84" t="s">
        <v>22</v>
      </c>
      <c r="C18" s="54" t="s">
        <v>23</v>
      </c>
      <c r="D18" s="109">
        <f t="shared" si="0"/>
        <v>28610</v>
      </c>
      <c r="E18" s="65">
        <v>26350</v>
      </c>
      <c r="F18" s="16">
        <v>620</v>
      </c>
      <c r="G18" s="19">
        <v>1640</v>
      </c>
      <c r="H18" s="12">
        <v>0</v>
      </c>
      <c r="I18" s="13">
        <f t="shared" si="1"/>
        <v>28610</v>
      </c>
    </row>
    <row r="19" spans="1:9" ht="12.75">
      <c r="A19" s="81">
        <v>10</v>
      </c>
      <c r="B19" s="84" t="s">
        <v>82</v>
      </c>
      <c r="C19" s="54" t="s">
        <v>84</v>
      </c>
      <c r="D19" s="109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109">
        <f t="shared" si="0"/>
        <v>888</v>
      </c>
      <c r="E20" s="65">
        <v>846</v>
      </c>
      <c r="F20" s="16">
        <v>18</v>
      </c>
      <c r="G20" s="19">
        <v>24</v>
      </c>
      <c r="H20" s="12">
        <v>0</v>
      </c>
      <c r="I20" s="13">
        <f t="shared" si="1"/>
        <v>888</v>
      </c>
    </row>
    <row r="21" spans="1:9" ht="12.75">
      <c r="A21" s="81">
        <v>12</v>
      </c>
      <c r="B21" s="85" t="s">
        <v>70</v>
      </c>
      <c r="C21" s="54" t="s">
        <v>72</v>
      </c>
      <c r="D21" s="109">
        <f t="shared" si="0"/>
        <v>0</v>
      </c>
      <c r="E21" s="65">
        <v>0</v>
      </c>
      <c r="F21" s="16">
        <v>0</v>
      </c>
      <c r="G21" s="19">
        <v>0</v>
      </c>
      <c r="H21" s="12">
        <v>0</v>
      </c>
      <c r="I21" s="13">
        <f t="shared" si="1"/>
        <v>0</v>
      </c>
    </row>
    <row r="22" spans="1:9" ht="12.75">
      <c r="A22" s="81">
        <v>13</v>
      </c>
      <c r="B22" s="84" t="s">
        <v>26</v>
      </c>
      <c r="C22" s="54" t="s">
        <v>27</v>
      </c>
      <c r="D22" s="109">
        <f t="shared" si="0"/>
        <v>0</v>
      </c>
      <c r="E22" s="63">
        <v>0</v>
      </c>
      <c r="F22" s="14">
        <v>0</v>
      </c>
      <c r="G22" s="19">
        <v>0</v>
      </c>
      <c r="H22" s="12">
        <v>0</v>
      </c>
      <c r="I22" s="13">
        <f t="shared" si="1"/>
        <v>0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109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109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109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109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109">
        <f t="shared" si="0"/>
        <v>0</v>
      </c>
      <c r="E27" s="65">
        <v>0</v>
      </c>
      <c r="F27" s="14">
        <v>0</v>
      </c>
      <c r="G27" s="19">
        <v>0</v>
      </c>
      <c r="H27" s="12">
        <v>0</v>
      </c>
      <c r="I27" s="13">
        <f t="shared" si="1"/>
        <v>0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109">
        <f t="shared" si="0"/>
        <v>1000</v>
      </c>
      <c r="E28" s="65">
        <v>1000</v>
      </c>
      <c r="F28" s="14">
        <v>0</v>
      </c>
      <c r="G28" s="19">
        <v>0</v>
      </c>
      <c r="H28" s="12">
        <v>0</v>
      </c>
      <c r="I28" s="13">
        <f t="shared" si="1"/>
        <v>1000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109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109">
        <f t="shared" si="0"/>
        <v>0</v>
      </c>
      <c r="E30" s="63">
        <v>0</v>
      </c>
      <c r="F30" s="14">
        <v>0</v>
      </c>
      <c r="G30" s="19">
        <v>0</v>
      </c>
      <c r="H30" s="12">
        <v>0</v>
      </c>
      <c r="I30" s="13">
        <f t="shared" si="1"/>
        <v>0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109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115">
        <f t="shared" si="0"/>
        <v>0</v>
      </c>
      <c r="E32" s="66">
        <v>0</v>
      </c>
      <c r="F32" s="21">
        <v>0</v>
      </c>
      <c r="G32" s="22">
        <v>0</v>
      </c>
      <c r="H32" s="23">
        <v>0</v>
      </c>
      <c r="I32" s="24">
        <f t="shared" si="1"/>
        <v>0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147510</v>
      </c>
      <c r="E33" s="67">
        <f>SUM(E34:E45)</f>
        <v>131336</v>
      </c>
      <c r="F33" s="32">
        <f>SUM(F34:F45)</f>
        <v>7000</v>
      </c>
      <c r="G33" s="33">
        <f>SUM(G34:G45)</f>
        <v>9174</v>
      </c>
      <c r="H33" s="34">
        <f>SUM(H34:H45)</f>
        <v>0</v>
      </c>
      <c r="I33" s="33">
        <f t="shared" si="1"/>
        <v>147510</v>
      </c>
    </row>
    <row r="34" spans="1:9" ht="12.75">
      <c r="A34" s="80">
        <v>1</v>
      </c>
      <c r="B34" s="83" t="s">
        <v>49</v>
      </c>
      <c r="C34" s="53" t="s">
        <v>50</v>
      </c>
      <c r="D34" s="116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109">
        <f t="shared" si="0"/>
        <v>7200</v>
      </c>
      <c r="E35" s="63">
        <v>200</v>
      </c>
      <c r="F35" s="14">
        <v>7000</v>
      </c>
      <c r="G35" s="19">
        <v>0</v>
      </c>
      <c r="H35" s="12">
        <v>0</v>
      </c>
      <c r="I35" s="13">
        <f t="shared" si="1"/>
        <v>7200</v>
      </c>
    </row>
    <row r="36" spans="1:9" ht="12.75">
      <c r="A36" s="81">
        <v>3</v>
      </c>
      <c r="B36" s="84" t="s">
        <v>53</v>
      </c>
      <c r="C36" s="54" t="s">
        <v>54</v>
      </c>
      <c r="D36" s="109">
        <f t="shared" si="0"/>
        <v>0</v>
      </c>
      <c r="E36" s="63">
        <v>0</v>
      </c>
      <c r="F36" s="14">
        <v>0</v>
      </c>
      <c r="G36" s="19">
        <v>0</v>
      </c>
      <c r="H36" s="12">
        <v>0</v>
      </c>
      <c r="I36" s="13">
        <f t="shared" si="1"/>
        <v>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109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109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109">
        <f t="shared" si="0"/>
        <v>0</v>
      </c>
      <c r="E39" s="63">
        <v>0</v>
      </c>
      <c r="F39" s="14">
        <v>0</v>
      </c>
      <c r="G39" s="19">
        <v>0</v>
      </c>
      <c r="H39" s="12">
        <v>0</v>
      </c>
      <c r="I39" s="13">
        <f t="shared" si="1"/>
        <v>0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109">
        <f t="shared" si="0"/>
        <v>4800</v>
      </c>
      <c r="E40" s="63">
        <v>4800</v>
      </c>
      <c r="F40" s="14">
        <v>0</v>
      </c>
      <c r="G40" s="19">
        <v>0</v>
      </c>
      <c r="H40" s="12">
        <v>0</v>
      </c>
      <c r="I40" s="13">
        <f t="shared" si="1"/>
        <v>4800</v>
      </c>
    </row>
    <row r="41" spans="1:9" ht="12.75">
      <c r="A41" s="81">
        <v>8</v>
      </c>
      <c r="B41" s="84" t="s">
        <v>61</v>
      </c>
      <c r="C41" s="54" t="s">
        <v>62</v>
      </c>
      <c r="D41" s="109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109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109">
        <f t="shared" si="0"/>
        <v>135510</v>
      </c>
      <c r="E43" s="63">
        <v>126336</v>
      </c>
      <c r="F43" s="14">
        <v>0</v>
      </c>
      <c r="G43" s="19">
        <v>9174</v>
      </c>
      <c r="H43" s="12">
        <v>0</v>
      </c>
      <c r="I43" s="13">
        <f t="shared" si="1"/>
        <v>135510</v>
      </c>
    </row>
    <row r="44" spans="1:9" ht="12.75">
      <c r="A44" s="81">
        <f t="shared" si="2"/>
        <v>11</v>
      </c>
      <c r="B44" s="84" t="s">
        <v>67</v>
      </c>
      <c r="C44" s="54" t="s">
        <v>68</v>
      </c>
      <c r="D44" s="109">
        <f t="shared" si="0"/>
        <v>0</v>
      </c>
      <c r="E44" s="68">
        <v>0</v>
      </c>
      <c r="F44" s="17">
        <v>0</v>
      </c>
      <c r="G44" s="19">
        <v>0</v>
      </c>
      <c r="H44" s="12">
        <v>0</v>
      </c>
      <c r="I44" s="13">
        <f t="shared" si="1"/>
        <v>0</v>
      </c>
    </row>
    <row r="45" spans="1:9" ht="13.5" thickBot="1">
      <c r="A45" s="82">
        <f t="shared" si="2"/>
        <v>12</v>
      </c>
      <c r="B45" s="88">
        <v>720</v>
      </c>
      <c r="C45" s="57" t="s">
        <v>78</v>
      </c>
      <c r="D45" s="115">
        <f t="shared" si="0"/>
        <v>0</v>
      </c>
      <c r="E45" s="66">
        <v>0</v>
      </c>
      <c r="F45" s="21">
        <v>0</v>
      </c>
      <c r="G45" s="22">
        <v>0</v>
      </c>
      <c r="H45" s="23">
        <v>0</v>
      </c>
      <c r="I45" s="24">
        <f t="shared" si="1"/>
        <v>0</v>
      </c>
    </row>
    <row r="46" spans="1:9" ht="13.5" thickBot="1">
      <c r="A46" s="44">
        <f t="shared" si="2"/>
        <v>13</v>
      </c>
      <c r="B46" s="87" t="s">
        <v>69</v>
      </c>
      <c r="C46" s="58"/>
      <c r="D46" s="70">
        <f t="shared" si="0"/>
        <v>0</v>
      </c>
      <c r="E46" s="74">
        <f>E33-E9</f>
        <v>0</v>
      </c>
      <c r="F46" s="47">
        <f>F33-F9</f>
        <v>0</v>
      </c>
      <c r="G46" s="48">
        <f>G33-G9</f>
        <v>0</v>
      </c>
      <c r="H46" s="49">
        <f>H33-H9</f>
        <v>0</v>
      </c>
      <c r="I46" s="48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6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30.00390625" style="0" customWidth="1"/>
    <col min="4" max="4" width="15.140625" style="0" customWidth="1"/>
    <col min="5" max="5" width="14.421875" style="0" hidden="1" customWidth="1"/>
    <col min="6" max="6" width="13.7109375" style="0" hidden="1" customWidth="1"/>
    <col min="7" max="7" width="13.00390625" style="0" hidden="1" customWidth="1"/>
    <col min="8" max="8" width="12.57421875" style="0" customWidth="1"/>
    <col min="9" max="9" width="12.281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95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11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  <c r="K6" s="89"/>
    </row>
    <row r="7" spans="1:11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  <c r="K7" s="89"/>
    </row>
    <row r="8" spans="1:11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  <c r="K8" s="89"/>
    </row>
    <row r="9" spans="1:11" ht="13.5" thickBot="1">
      <c r="A9" s="42" t="s">
        <v>76</v>
      </c>
      <c r="B9" s="39" t="s">
        <v>5</v>
      </c>
      <c r="C9" s="71"/>
      <c r="D9" s="69">
        <f>E9+F9+G9</f>
        <v>113933</v>
      </c>
      <c r="E9" s="67">
        <f>SUM(E10:E32)</f>
        <v>83629</v>
      </c>
      <c r="F9" s="32">
        <f>SUM(F10:F32)</f>
        <v>17425</v>
      </c>
      <c r="G9" s="33">
        <f>SUM(G10:G32)</f>
        <v>12879</v>
      </c>
      <c r="H9" s="34">
        <f>SUM(H10:H32)</f>
        <v>2202</v>
      </c>
      <c r="I9" s="41">
        <f>SUM(I10:I32)</f>
        <v>116135</v>
      </c>
      <c r="K9" s="89"/>
    </row>
    <row r="10" spans="1:11" ht="12.75">
      <c r="A10" s="80">
        <v>1</v>
      </c>
      <c r="B10" s="83" t="s">
        <v>6</v>
      </c>
      <c r="C10" s="53" t="s">
        <v>7</v>
      </c>
      <c r="D10" s="116">
        <f aca="true" t="shared" si="0" ref="D10:D46">E10+F10+G10</f>
        <v>5800</v>
      </c>
      <c r="E10" s="62">
        <v>1700</v>
      </c>
      <c r="F10" s="25">
        <v>1400</v>
      </c>
      <c r="G10" s="26">
        <v>2700</v>
      </c>
      <c r="H10" s="27">
        <v>100</v>
      </c>
      <c r="I10" s="28">
        <f aca="true" t="shared" si="1" ref="I10:I45">E10+F10+G10+H10</f>
        <v>5900</v>
      </c>
      <c r="K10" s="89"/>
    </row>
    <row r="11" spans="1:11" ht="12.75">
      <c r="A11" s="81">
        <v>2</v>
      </c>
      <c r="B11" s="84" t="s">
        <v>8</v>
      </c>
      <c r="C11" s="54" t="s">
        <v>9</v>
      </c>
      <c r="D11" s="109">
        <f t="shared" si="0"/>
        <v>4200</v>
      </c>
      <c r="E11" s="63">
        <v>3700</v>
      </c>
      <c r="F11" s="14">
        <v>500</v>
      </c>
      <c r="G11" s="19">
        <v>0</v>
      </c>
      <c r="H11" s="12">
        <v>0</v>
      </c>
      <c r="I11" s="13">
        <f t="shared" si="1"/>
        <v>4200</v>
      </c>
      <c r="K11" s="89"/>
    </row>
    <row r="12" spans="1:11" ht="12.75">
      <c r="A12" s="81">
        <f aca="true" t="shared" si="2" ref="A12:A46">A11+1</f>
        <v>3</v>
      </c>
      <c r="B12" s="84" t="s">
        <v>10</v>
      </c>
      <c r="C12" s="54" t="s">
        <v>11</v>
      </c>
      <c r="D12" s="109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  <c r="K12" s="89"/>
    </row>
    <row r="13" spans="1:11" ht="12.75">
      <c r="A13" s="81">
        <f t="shared" si="2"/>
        <v>4</v>
      </c>
      <c r="B13" s="84" t="s">
        <v>12</v>
      </c>
      <c r="C13" s="54" t="s">
        <v>13</v>
      </c>
      <c r="D13" s="109">
        <f t="shared" si="0"/>
        <v>500</v>
      </c>
      <c r="E13" s="63">
        <v>300</v>
      </c>
      <c r="F13" s="14">
        <v>50</v>
      </c>
      <c r="G13" s="19">
        <v>150</v>
      </c>
      <c r="H13" s="12">
        <v>0</v>
      </c>
      <c r="I13" s="13">
        <f t="shared" si="1"/>
        <v>500</v>
      </c>
      <c r="K13" s="89"/>
    </row>
    <row r="14" spans="1:11" ht="12.75">
      <c r="A14" s="81">
        <f t="shared" si="2"/>
        <v>5</v>
      </c>
      <c r="B14" s="84" t="s">
        <v>14</v>
      </c>
      <c r="C14" s="54" t="s">
        <v>15</v>
      </c>
      <c r="D14" s="109">
        <f t="shared" si="0"/>
        <v>1920</v>
      </c>
      <c r="E14" s="63">
        <v>1000</v>
      </c>
      <c r="F14" s="14">
        <v>420</v>
      </c>
      <c r="G14" s="19">
        <v>500</v>
      </c>
      <c r="H14" s="12">
        <v>10</v>
      </c>
      <c r="I14" s="13">
        <f t="shared" si="1"/>
        <v>1930</v>
      </c>
      <c r="K14" s="89"/>
    </row>
    <row r="15" spans="1:11" ht="12.75">
      <c r="A15" s="81">
        <f t="shared" si="2"/>
        <v>6</v>
      </c>
      <c r="B15" s="84" t="s">
        <v>16</v>
      </c>
      <c r="C15" s="54" t="s">
        <v>17</v>
      </c>
      <c r="D15" s="109">
        <f t="shared" si="0"/>
        <v>160</v>
      </c>
      <c r="E15" s="63">
        <v>0</v>
      </c>
      <c r="F15" s="14">
        <v>160</v>
      </c>
      <c r="G15" s="19">
        <v>0</v>
      </c>
      <c r="H15" s="12">
        <v>10</v>
      </c>
      <c r="I15" s="13">
        <f t="shared" si="1"/>
        <v>170</v>
      </c>
      <c r="K15" s="89"/>
    </row>
    <row r="16" spans="1:11" ht="12.75">
      <c r="A16" s="81">
        <f t="shared" si="2"/>
        <v>7</v>
      </c>
      <c r="B16" s="84" t="s">
        <v>18</v>
      </c>
      <c r="C16" s="54" t="s">
        <v>19</v>
      </c>
      <c r="D16" s="109">
        <f t="shared" si="0"/>
        <v>9800</v>
      </c>
      <c r="E16" s="63">
        <v>3500</v>
      </c>
      <c r="F16" s="14">
        <v>5200</v>
      </c>
      <c r="G16" s="19">
        <v>1100</v>
      </c>
      <c r="H16" s="12">
        <v>170</v>
      </c>
      <c r="I16" s="13">
        <f t="shared" si="1"/>
        <v>9970</v>
      </c>
      <c r="K16" s="89"/>
    </row>
    <row r="17" spans="1:11" ht="12.75">
      <c r="A17" s="81">
        <v>8</v>
      </c>
      <c r="B17" s="84" t="s">
        <v>20</v>
      </c>
      <c r="C17" s="54" t="s">
        <v>21</v>
      </c>
      <c r="D17" s="109">
        <f t="shared" si="0"/>
        <v>52000</v>
      </c>
      <c r="E17" s="63">
        <v>45000</v>
      </c>
      <c r="F17" s="14">
        <v>2200</v>
      </c>
      <c r="G17" s="19">
        <v>4800</v>
      </c>
      <c r="H17" s="12">
        <v>300</v>
      </c>
      <c r="I17" s="13">
        <f t="shared" si="1"/>
        <v>52300</v>
      </c>
      <c r="K17" s="89"/>
    </row>
    <row r="18" spans="1:11" ht="12.75">
      <c r="A18" s="81">
        <v>9</v>
      </c>
      <c r="B18" s="84" t="s">
        <v>22</v>
      </c>
      <c r="C18" s="54" t="s">
        <v>23</v>
      </c>
      <c r="D18" s="109">
        <f t="shared" si="0"/>
        <v>17180</v>
      </c>
      <c r="E18" s="65">
        <v>15000</v>
      </c>
      <c r="F18" s="16">
        <v>580</v>
      </c>
      <c r="G18" s="19">
        <v>1600</v>
      </c>
      <c r="H18" s="12">
        <v>11</v>
      </c>
      <c r="I18" s="13">
        <f t="shared" si="1"/>
        <v>17191</v>
      </c>
      <c r="K18" s="89"/>
    </row>
    <row r="19" spans="1:11" ht="12.75">
      <c r="A19" s="81">
        <v>10</v>
      </c>
      <c r="B19" s="84" t="s">
        <v>82</v>
      </c>
      <c r="C19" s="54" t="s">
        <v>84</v>
      </c>
      <c r="D19" s="109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  <c r="K19" s="89"/>
    </row>
    <row r="20" spans="1:11" ht="12.75">
      <c r="A20" s="81">
        <v>11</v>
      </c>
      <c r="B20" s="84" t="s">
        <v>24</v>
      </c>
      <c r="C20" s="54" t="s">
        <v>25</v>
      </c>
      <c r="D20" s="109">
        <f t="shared" si="0"/>
        <v>2130</v>
      </c>
      <c r="E20" s="65">
        <v>1500</v>
      </c>
      <c r="F20" s="16">
        <v>510</v>
      </c>
      <c r="G20" s="19">
        <v>120</v>
      </c>
      <c r="H20" s="12">
        <v>1</v>
      </c>
      <c r="I20" s="13">
        <f t="shared" si="1"/>
        <v>2131</v>
      </c>
      <c r="K20" s="89"/>
    </row>
    <row r="21" spans="1:11" ht="12.75">
      <c r="A21" s="81">
        <v>12</v>
      </c>
      <c r="B21" s="85" t="s">
        <v>70</v>
      </c>
      <c r="C21" s="54" t="s">
        <v>72</v>
      </c>
      <c r="D21" s="109">
        <f t="shared" si="0"/>
        <v>265</v>
      </c>
      <c r="E21" s="65">
        <v>250</v>
      </c>
      <c r="F21" s="16">
        <v>5</v>
      </c>
      <c r="G21" s="19">
        <v>10</v>
      </c>
      <c r="H21" s="12">
        <v>0</v>
      </c>
      <c r="I21" s="13">
        <f t="shared" si="1"/>
        <v>265</v>
      </c>
      <c r="K21" s="89"/>
    </row>
    <row r="22" spans="1:11" ht="12.75">
      <c r="A22" s="81">
        <v>13</v>
      </c>
      <c r="B22" s="84" t="s">
        <v>26</v>
      </c>
      <c r="C22" s="54" t="s">
        <v>27</v>
      </c>
      <c r="D22" s="109">
        <f t="shared" si="0"/>
        <v>28</v>
      </c>
      <c r="E22" s="63">
        <v>21</v>
      </c>
      <c r="F22" s="14">
        <v>0</v>
      </c>
      <c r="G22" s="19">
        <v>7</v>
      </c>
      <c r="H22" s="12">
        <v>0</v>
      </c>
      <c r="I22" s="13">
        <f t="shared" si="1"/>
        <v>28</v>
      </c>
      <c r="K22" s="89"/>
    </row>
    <row r="23" spans="1:11" ht="12.75">
      <c r="A23" s="81">
        <f t="shared" si="2"/>
        <v>14</v>
      </c>
      <c r="B23" s="84" t="s">
        <v>28</v>
      </c>
      <c r="C23" s="54" t="s">
        <v>29</v>
      </c>
      <c r="D23" s="109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  <c r="K23" s="89"/>
    </row>
    <row r="24" spans="1:11" ht="12.75">
      <c r="A24" s="81">
        <f t="shared" si="2"/>
        <v>15</v>
      </c>
      <c r="B24" s="84" t="s">
        <v>30</v>
      </c>
      <c r="C24" s="54" t="s">
        <v>31</v>
      </c>
      <c r="D24" s="109">
        <f t="shared" si="0"/>
        <v>80</v>
      </c>
      <c r="E24" s="63">
        <v>0</v>
      </c>
      <c r="F24" s="14">
        <v>0</v>
      </c>
      <c r="G24" s="19">
        <v>80</v>
      </c>
      <c r="H24" s="12">
        <v>0</v>
      </c>
      <c r="I24" s="13">
        <f t="shared" si="1"/>
        <v>80</v>
      </c>
      <c r="K24" s="89"/>
    </row>
    <row r="25" spans="1:11" ht="12.75">
      <c r="A25" s="81">
        <f t="shared" si="2"/>
        <v>16</v>
      </c>
      <c r="B25" s="84" t="s">
        <v>32</v>
      </c>
      <c r="C25" s="54" t="s">
        <v>33</v>
      </c>
      <c r="D25" s="109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  <c r="K25" s="89"/>
    </row>
    <row r="26" spans="1:11" ht="12.75">
      <c r="A26" s="81">
        <f t="shared" si="2"/>
        <v>17</v>
      </c>
      <c r="B26" s="84" t="s">
        <v>34</v>
      </c>
      <c r="C26" s="54" t="s">
        <v>35</v>
      </c>
      <c r="D26" s="109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  <c r="K26" s="89"/>
    </row>
    <row r="27" spans="1:11" ht="12.75">
      <c r="A27" s="81">
        <f t="shared" si="2"/>
        <v>18</v>
      </c>
      <c r="B27" s="84" t="s">
        <v>36</v>
      </c>
      <c r="C27" s="54" t="s">
        <v>37</v>
      </c>
      <c r="D27" s="109">
        <f t="shared" si="0"/>
        <v>13758</v>
      </c>
      <c r="E27" s="65">
        <v>7558</v>
      </c>
      <c r="F27" s="14">
        <v>5000</v>
      </c>
      <c r="G27" s="19">
        <v>1200</v>
      </c>
      <c r="H27" s="12">
        <v>1600</v>
      </c>
      <c r="I27" s="13">
        <f t="shared" si="1"/>
        <v>15358</v>
      </c>
      <c r="K27" s="89"/>
    </row>
    <row r="28" spans="1:11" ht="12.75">
      <c r="A28" s="81">
        <f t="shared" si="2"/>
        <v>19</v>
      </c>
      <c r="B28" s="84" t="s">
        <v>38</v>
      </c>
      <c r="C28" s="54" t="s">
        <v>39</v>
      </c>
      <c r="D28" s="109">
        <f t="shared" si="0"/>
        <v>3000</v>
      </c>
      <c r="E28" s="65">
        <v>3000</v>
      </c>
      <c r="F28" s="14">
        <v>0</v>
      </c>
      <c r="G28" s="19">
        <v>0</v>
      </c>
      <c r="H28" s="12">
        <v>0</v>
      </c>
      <c r="I28" s="13">
        <f t="shared" si="1"/>
        <v>3000</v>
      </c>
      <c r="K28" s="89"/>
    </row>
    <row r="29" spans="1:11" ht="12.75">
      <c r="A29" s="81">
        <f t="shared" si="2"/>
        <v>20</v>
      </c>
      <c r="B29" s="84" t="s">
        <v>40</v>
      </c>
      <c r="C29" s="55" t="s">
        <v>41</v>
      </c>
      <c r="D29" s="109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  <c r="K29" s="89"/>
    </row>
    <row r="30" spans="1:11" ht="12.75">
      <c r="A30" s="81">
        <f t="shared" si="2"/>
        <v>21</v>
      </c>
      <c r="B30" s="84" t="s">
        <v>42</v>
      </c>
      <c r="C30" s="54" t="s">
        <v>43</v>
      </c>
      <c r="D30" s="109">
        <f t="shared" si="0"/>
        <v>12</v>
      </c>
      <c r="E30" s="63">
        <v>0</v>
      </c>
      <c r="F30" s="14">
        <v>0</v>
      </c>
      <c r="G30" s="19">
        <v>12</v>
      </c>
      <c r="H30" s="12">
        <v>0</v>
      </c>
      <c r="I30" s="13">
        <f t="shared" si="1"/>
        <v>12</v>
      </c>
      <c r="K30" s="89"/>
    </row>
    <row r="31" spans="1:11" ht="12.75">
      <c r="A31" s="81">
        <f t="shared" si="2"/>
        <v>22</v>
      </c>
      <c r="B31" s="84" t="s">
        <v>44</v>
      </c>
      <c r="C31" s="54" t="s">
        <v>45</v>
      </c>
      <c r="D31" s="109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  <c r="K31" s="89"/>
    </row>
    <row r="32" spans="1:11" ht="13.5" thickBot="1">
      <c r="A32" s="82">
        <f t="shared" si="2"/>
        <v>23</v>
      </c>
      <c r="B32" s="86" t="s">
        <v>46</v>
      </c>
      <c r="C32" s="56" t="s">
        <v>47</v>
      </c>
      <c r="D32" s="115">
        <f t="shared" si="0"/>
        <v>3100</v>
      </c>
      <c r="E32" s="66">
        <v>1100</v>
      </c>
      <c r="F32" s="21">
        <v>1400</v>
      </c>
      <c r="G32" s="22">
        <v>600</v>
      </c>
      <c r="H32" s="23">
        <v>0</v>
      </c>
      <c r="I32" s="24">
        <f t="shared" si="1"/>
        <v>3100</v>
      </c>
      <c r="K32" s="89"/>
    </row>
    <row r="33" spans="1:11" ht="13.5" thickBot="1">
      <c r="A33" s="29" t="s">
        <v>77</v>
      </c>
      <c r="B33" s="30" t="s">
        <v>48</v>
      </c>
      <c r="C33" s="60"/>
      <c r="D33" s="69">
        <f t="shared" si="0"/>
        <v>114978</v>
      </c>
      <c r="E33" s="67">
        <f>SUM(E34:E45)</f>
        <v>83629</v>
      </c>
      <c r="F33" s="32">
        <f>SUM(F34:F45)</f>
        <v>18470</v>
      </c>
      <c r="G33" s="33">
        <f>SUM(G34:G45)</f>
        <v>12879</v>
      </c>
      <c r="H33" s="34">
        <f>SUM(H34:H45)</f>
        <v>2591</v>
      </c>
      <c r="I33" s="33">
        <f t="shared" si="1"/>
        <v>117569</v>
      </c>
      <c r="K33" s="89"/>
    </row>
    <row r="34" spans="1:11" ht="12.75">
      <c r="A34" s="80">
        <v>1</v>
      </c>
      <c r="B34" s="83" t="s">
        <v>49</v>
      </c>
      <c r="C34" s="53" t="s">
        <v>50</v>
      </c>
      <c r="D34" s="116">
        <f t="shared" si="0"/>
        <v>20</v>
      </c>
      <c r="E34" s="62">
        <v>0</v>
      </c>
      <c r="F34" s="25">
        <v>20</v>
      </c>
      <c r="G34" s="26">
        <v>0</v>
      </c>
      <c r="H34" s="27">
        <v>0</v>
      </c>
      <c r="I34" s="28">
        <f t="shared" si="1"/>
        <v>20</v>
      </c>
      <c r="K34" s="89"/>
    </row>
    <row r="35" spans="1:11" ht="12.75">
      <c r="A35" s="81">
        <f t="shared" si="2"/>
        <v>2</v>
      </c>
      <c r="B35" s="84" t="s">
        <v>51</v>
      </c>
      <c r="C35" s="54" t="s">
        <v>52</v>
      </c>
      <c r="D35" s="109">
        <f t="shared" si="0"/>
        <v>8200</v>
      </c>
      <c r="E35" s="63">
        <v>0</v>
      </c>
      <c r="F35" s="14">
        <v>8200</v>
      </c>
      <c r="G35" s="19">
        <v>0</v>
      </c>
      <c r="H35" s="12">
        <v>2450</v>
      </c>
      <c r="I35" s="13">
        <f t="shared" si="1"/>
        <v>10650</v>
      </c>
      <c r="K35" s="89"/>
    </row>
    <row r="36" spans="1:11" ht="12.75">
      <c r="A36" s="81">
        <v>3</v>
      </c>
      <c r="B36" s="84" t="s">
        <v>53</v>
      </c>
      <c r="C36" s="54" t="s">
        <v>54</v>
      </c>
      <c r="D36" s="109">
        <f t="shared" si="0"/>
        <v>50</v>
      </c>
      <c r="E36" s="63">
        <v>0</v>
      </c>
      <c r="F36" s="14">
        <v>50</v>
      </c>
      <c r="G36" s="19">
        <v>0</v>
      </c>
      <c r="H36" s="12">
        <v>1</v>
      </c>
      <c r="I36" s="13">
        <f t="shared" si="1"/>
        <v>51</v>
      </c>
      <c r="K36" s="89"/>
    </row>
    <row r="37" spans="1:11" ht="12.75">
      <c r="A37" s="81">
        <f t="shared" si="2"/>
        <v>4</v>
      </c>
      <c r="B37" s="84" t="s">
        <v>55</v>
      </c>
      <c r="C37" s="54" t="s">
        <v>56</v>
      </c>
      <c r="D37" s="109">
        <f t="shared" si="0"/>
        <v>100</v>
      </c>
      <c r="E37" s="63">
        <v>0</v>
      </c>
      <c r="F37" s="14">
        <v>100</v>
      </c>
      <c r="G37" s="19">
        <v>0</v>
      </c>
      <c r="H37" s="12">
        <v>0</v>
      </c>
      <c r="I37" s="13">
        <f t="shared" si="1"/>
        <v>100</v>
      </c>
      <c r="K37" s="89"/>
    </row>
    <row r="38" spans="1:11" ht="12.75">
      <c r="A38" s="81">
        <f t="shared" si="2"/>
        <v>5</v>
      </c>
      <c r="B38" s="84" t="s">
        <v>57</v>
      </c>
      <c r="C38" s="54" t="s">
        <v>33</v>
      </c>
      <c r="D38" s="109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  <c r="K38" s="89"/>
    </row>
    <row r="39" spans="1:11" ht="12.75">
      <c r="A39" s="81">
        <f t="shared" si="2"/>
        <v>6</v>
      </c>
      <c r="B39" s="84" t="s">
        <v>58</v>
      </c>
      <c r="C39" s="54" t="s">
        <v>59</v>
      </c>
      <c r="D39" s="109">
        <f t="shared" si="0"/>
        <v>3000</v>
      </c>
      <c r="E39" s="63">
        <v>0</v>
      </c>
      <c r="F39" s="14">
        <v>3000</v>
      </c>
      <c r="G39" s="19">
        <v>0</v>
      </c>
      <c r="H39" s="12">
        <v>0</v>
      </c>
      <c r="I39" s="13">
        <f t="shared" si="1"/>
        <v>3000</v>
      </c>
      <c r="K39" s="89"/>
    </row>
    <row r="40" spans="1:11" ht="12.75">
      <c r="A40" s="81">
        <f t="shared" si="2"/>
        <v>7</v>
      </c>
      <c r="B40" s="84" t="s">
        <v>60</v>
      </c>
      <c r="C40" s="54" t="s">
        <v>83</v>
      </c>
      <c r="D40" s="109">
        <f t="shared" si="0"/>
        <v>8900</v>
      </c>
      <c r="E40" s="63">
        <v>2800</v>
      </c>
      <c r="F40" s="14">
        <v>6100</v>
      </c>
      <c r="G40" s="19">
        <v>0</v>
      </c>
      <c r="H40" s="12">
        <v>140</v>
      </c>
      <c r="I40" s="13">
        <f t="shared" si="1"/>
        <v>9040</v>
      </c>
      <c r="K40" s="89"/>
    </row>
    <row r="41" spans="1:11" ht="12.75">
      <c r="A41" s="81">
        <v>8</v>
      </c>
      <c r="B41" s="84" t="s">
        <v>61</v>
      </c>
      <c r="C41" s="54" t="s">
        <v>62</v>
      </c>
      <c r="D41" s="109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  <c r="K41" s="89"/>
    </row>
    <row r="42" spans="1:11" ht="12.75">
      <c r="A42" s="81">
        <f t="shared" si="2"/>
        <v>9</v>
      </c>
      <c r="B42" s="84" t="s">
        <v>63</v>
      </c>
      <c r="C42" s="54" t="s">
        <v>64</v>
      </c>
      <c r="D42" s="109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  <c r="K42" s="89"/>
    </row>
    <row r="43" spans="1:11" ht="12.75">
      <c r="A43" s="81">
        <f t="shared" si="2"/>
        <v>10</v>
      </c>
      <c r="B43" s="84" t="s">
        <v>65</v>
      </c>
      <c r="C43" s="54" t="s">
        <v>66</v>
      </c>
      <c r="D43" s="109">
        <f t="shared" si="0"/>
        <v>12879</v>
      </c>
      <c r="E43" s="63">
        <v>0</v>
      </c>
      <c r="F43" s="14">
        <v>0</v>
      </c>
      <c r="G43" s="19">
        <v>12879</v>
      </c>
      <c r="H43" s="12">
        <v>0</v>
      </c>
      <c r="I43" s="13">
        <f t="shared" si="1"/>
        <v>12879</v>
      </c>
      <c r="K43" s="89"/>
    </row>
    <row r="44" spans="1:11" ht="12.75">
      <c r="A44" s="81">
        <f t="shared" si="2"/>
        <v>11</v>
      </c>
      <c r="B44" s="84" t="s">
        <v>67</v>
      </c>
      <c r="C44" s="54" t="s">
        <v>68</v>
      </c>
      <c r="D44" s="109">
        <f t="shared" si="0"/>
        <v>80829</v>
      </c>
      <c r="E44" s="68">
        <v>80829</v>
      </c>
      <c r="F44" s="17">
        <v>0</v>
      </c>
      <c r="G44" s="19">
        <v>0</v>
      </c>
      <c r="H44" s="12">
        <v>0</v>
      </c>
      <c r="I44" s="13">
        <f t="shared" si="1"/>
        <v>80829</v>
      </c>
      <c r="K44" s="89"/>
    </row>
    <row r="45" spans="1:11" ht="13.5" thickBot="1">
      <c r="A45" s="82">
        <f t="shared" si="2"/>
        <v>12</v>
      </c>
      <c r="B45" s="88">
        <v>720</v>
      </c>
      <c r="C45" s="57" t="s">
        <v>78</v>
      </c>
      <c r="D45" s="115">
        <f t="shared" si="0"/>
        <v>1000</v>
      </c>
      <c r="E45" s="66">
        <v>0</v>
      </c>
      <c r="F45" s="21">
        <v>1000</v>
      </c>
      <c r="G45" s="22">
        <v>0</v>
      </c>
      <c r="H45" s="23">
        <v>0</v>
      </c>
      <c r="I45" s="24">
        <f t="shared" si="1"/>
        <v>1000</v>
      </c>
      <c r="K45" s="89"/>
    </row>
    <row r="46" spans="1:11" ht="13.5" thickBot="1">
      <c r="A46" s="44">
        <f t="shared" si="2"/>
        <v>13</v>
      </c>
      <c r="B46" s="87" t="s">
        <v>69</v>
      </c>
      <c r="C46" s="58"/>
      <c r="D46" s="70">
        <f t="shared" si="0"/>
        <v>1045</v>
      </c>
      <c r="E46" s="74">
        <f>E33-E9</f>
        <v>0</v>
      </c>
      <c r="F46" s="47">
        <f>F33-F9</f>
        <v>1045</v>
      </c>
      <c r="G46" s="48">
        <f>G33-G9</f>
        <v>0</v>
      </c>
      <c r="H46" s="49">
        <f>H33-H9</f>
        <v>389</v>
      </c>
      <c r="I46" s="48">
        <f>I33-I9</f>
        <v>1434</v>
      </c>
      <c r="K46" s="89"/>
    </row>
    <row r="47" ht="12.75">
      <c r="K47" s="89"/>
    </row>
    <row r="48" ht="12.75">
      <c r="K48" s="89"/>
    </row>
    <row r="49" ht="12.75">
      <c r="K49" s="89"/>
    </row>
    <row r="50" ht="12.75">
      <c r="K50" s="89"/>
    </row>
    <row r="51" ht="12.75">
      <c r="K51" s="89"/>
    </row>
    <row r="52" ht="12.75">
      <c r="K52" s="89"/>
    </row>
    <row r="53" ht="12.75">
      <c r="K53" s="89"/>
    </row>
    <row r="54" ht="12.75">
      <c r="K54" s="89"/>
    </row>
    <row r="55" ht="12.75">
      <c r="K55" s="89"/>
    </row>
    <row r="56" ht="12.75">
      <c r="K56" s="89"/>
    </row>
    <row r="57" ht="12.75">
      <c r="K57" s="89"/>
    </row>
    <row r="58" ht="12.75">
      <c r="K58" s="89"/>
    </row>
    <row r="59" ht="12.75">
      <c r="K59" s="89"/>
    </row>
    <row r="60" ht="12.75">
      <c r="K60" s="89"/>
    </row>
    <row r="61" ht="12.75">
      <c r="K61" s="89"/>
    </row>
    <row r="62" ht="12.75">
      <c r="K62" s="89"/>
    </row>
    <row r="63" ht="12.75">
      <c r="K63" s="89"/>
    </row>
    <row r="64" ht="12.75">
      <c r="K64" s="89"/>
    </row>
    <row r="65" ht="12.75">
      <c r="K65" s="89"/>
    </row>
    <row r="66" ht="12.75">
      <c r="K66" s="89"/>
    </row>
    <row r="67" ht="12.75">
      <c r="K67" s="89"/>
    </row>
    <row r="68" ht="12.75">
      <c r="K68" s="89"/>
    </row>
    <row r="69" ht="12.75">
      <c r="K69" s="89"/>
    </row>
    <row r="70" ht="12.75">
      <c r="K70" s="89"/>
    </row>
    <row r="71" ht="12.75">
      <c r="K71" s="89"/>
    </row>
    <row r="72" ht="12.75">
      <c r="K72" s="89"/>
    </row>
    <row r="73" ht="12.75">
      <c r="K73" s="89"/>
    </row>
    <row r="74" ht="12.75">
      <c r="K74" s="89"/>
    </row>
    <row r="75" ht="12.75">
      <c r="K75" s="89"/>
    </row>
    <row r="76" ht="12.75">
      <c r="K76" s="89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29.57421875" style="0" customWidth="1"/>
    <col min="4" max="4" width="15.140625" style="0" customWidth="1"/>
    <col min="5" max="5" width="13.140625" style="0" hidden="1" customWidth="1"/>
    <col min="6" max="6" width="12.140625" style="0" hidden="1" customWidth="1"/>
    <col min="7" max="7" width="11.8515625" style="0" hidden="1" customWidth="1"/>
    <col min="8" max="8" width="13.00390625" style="0" customWidth="1"/>
    <col min="9" max="9" width="11.574218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96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59" t="s">
        <v>3</v>
      </c>
      <c r="D6" s="7" t="s">
        <v>87</v>
      </c>
      <c r="E6" s="181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51"/>
      <c r="D7" s="11"/>
      <c r="E7" s="72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52" t="s">
        <v>90</v>
      </c>
      <c r="D8" s="37">
        <v>1</v>
      </c>
      <c r="E8" s="73">
        <v>1</v>
      </c>
      <c r="F8" s="35">
        <v>2</v>
      </c>
      <c r="G8" s="37">
        <v>3</v>
      </c>
      <c r="H8" s="38">
        <v>2</v>
      </c>
      <c r="I8" s="37">
        <v>3</v>
      </c>
    </row>
    <row r="9" spans="1:11" ht="13.5" thickBot="1">
      <c r="A9" s="42" t="s">
        <v>76</v>
      </c>
      <c r="B9" s="39" t="s">
        <v>5</v>
      </c>
      <c r="C9" s="71"/>
      <c r="D9" s="69">
        <f>E9+F9+G9</f>
        <v>39047</v>
      </c>
      <c r="E9" s="67">
        <f>SUM(E10:E32)</f>
        <v>27434</v>
      </c>
      <c r="F9" s="32">
        <f>SUM(F10:F32)</f>
        <v>550</v>
      </c>
      <c r="G9" s="33">
        <f>SUM(G10:G32)</f>
        <v>11063</v>
      </c>
      <c r="H9" s="34">
        <f>SUM(H10:H32)</f>
        <v>28</v>
      </c>
      <c r="I9" s="41">
        <f>SUM(I10:I32)</f>
        <v>39075</v>
      </c>
      <c r="K9" s="89"/>
    </row>
    <row r="10" spans="1:11" ht="12.75">
      <c r="A10" s="80">
        <v>1</v>
      </c>
      <c r="B10" s="83" t="s">
        <v>6</v>
      </c>
      <c r="C10" s="53" t="s">
        <v>7</v>
      </c>
      <c r="D10" s="116">
        <f aca="true" t="shared" si="0" ref="D10:D46">E10+F10+G10</f>
        <v>1687</v>
      </c>
      <c r="E10" s="62">
        <v>1388</v>
      </c>
      <c r="F10" s="25">
        <v>220</v>
      </c>
      <c r="G10" s="26">
        <v>79</v>
      </c>
      <c r="H10" s="27">
        <v>0</v>
      </c>
      <c r="I10" s="28">
        <f aca="true" t="shared" si="1" ref="I10:I45">E10+F10+G10+H10</f>
        <v>1687</v>
      </c>
      <c r="K10" s="89"/>
    </row>
    <row r="11" spans="1:11" ht="12.75">
      <c r="A11" s="81">
        <v>2</v>
      </c>
      <c r="B11" s="84" t="s">
        <v>8</v>
      </c>
      <c r="C11" s="54" t="s">
        <v>9</v>
      </c>
      <c r="D11" s="109">
        <f t="shared" si="0"/>
        <v>1355</v>
      </c>
      <c r="E11" s="63">
        <v>1085</v>
      </c>
      <c r="F11" s="14">
        <v>100</v>
      </c>
      <c r="G11" s="19">
        <v>170</v>
      </c>
      <c r="H11" s="12">
        <v>15</v>
      </c>
      <c r="I11" s="13">
        <f t="shared" si="1"/>
        <v>1370</v>
      </c>
      <c r="K11" s="89"/>
    </row>
    <row r="12" spans="1:11" ht="12.75">
      <c r="A12" s="81">
        <f aca="true" t="shared" si="2" ref="A12:A46">A11+1</f>
        <v>3</v>
      </c>
      <c r="B12" s="84" t="s">
        <v>10</v>
      </c>
      <c r="C12" s="54" t="s">
        <v>11</v>
      </c>
      <c r="D12" s="109">
        <f t="shared" si="0"/>
        <v>30</v>
      </c>
      <c r="E12" s="63">
        <v>0</v>
      </c>
      <c r="F12" s="14">
        <v>30</v>
      </c>
      <c r="G12" s="19">
        <v>0</v>
      </c>
      <c r="H12" s="12">
        <v>0</v>
      </c>
      <c r="I12" s="13">
        <f t="shared" si="1"/>
        <v>30</v>
      </c>
      <c r="K12" s="89"/>
    </row>
    <row r="13" spans="1:11" ht="12.75">
      <c r="A13" s="81">
        <f t="shared" si="2"/>
        <v>4</v>
      </c>
      <c r="B13" s="84" t="s">
        <v>12</v>
      </c>
      <c r="C13" s="54" t="s">
        <v>13</v>
      </c>
      <c r="D13" s="109">
        <f t="shared" si="0"/>
        <v>1048</v>
      </c>
      <c r="E13" s="63">
        <v>1048</v>
      </c>
      <c r="F13" s="14">
        <v>0</v>
      </c>
      <c r="G13" s="19">
        <v>0</v>
      </c>
      <c r="H13" s="12">
        <v>0</v>
      </c>
      <c r="I13" s="13">
        <f t="shared" si="1"/>
        <v>1048</v>
      </c>
      <c r="K13" s="89"/>
    </row>
    <row r="14" spans="1:11" ht="12.75">
      <c r="A14" s="81">
        <f t="shared" si="2"/>
        <v>5</v>
      </c>
      <c r="B14" s="84" t="s">
        <v>14</v>
      </c>
      <c r="C14" s="54" t="s">
        <v>15</v>
      </c>
      <c r="D14" s="109">
        <f t="shared" si="0"/>
        <v>280</v>
      </c>
      <c r="E14" s="63">
        <v>100</v>
      </c>
      <c r="F14" s="14">
        <v>0</v>
      </c>
      <c r="G14" s="19">
        <v>180</v>
      </c>
      <c r="H14" s="12">
        <v>0</v>
      </c>
      <c r="I14" s="13">
        <f t="shared" si="1"/>
        <v>280</v>
      </c>
      <c r="K14" s="89"/>
    </row>
    <row r="15" spans="1:11" ht="12.75">
      <c r="A15" s="81">
        <f t="shared" si="2"/>
        <v>6</v>
      </c>
      <c r="B15" s="84" t="s">
        <v>16</v>
      </c>
      <c r="C15" s="54" t="s">
        <v>17</v>
      </c>
      <c r="D15" s="109">
        <f t="shared" si="0"/>
        <v>50</v>
      </c>
      <c r="E15" s="63">
        <v>0</v>
      </c>
      <c r="F15" s="14">
        <v>50</v>
      </c>
      <c r="G15" s="19">
        <v>0</v>
      </c>
      <c r="H15" s="12">
        <v>0</v>
      </c>
      <c r="I15" s="13">
        <f t="shared" si="1"/>
        <v>50</v>
      </c>
      <c r="K15" s="89"/>
    </row>
    <row r="16" spans="1:11" ht="12.75">
      <c r="A16" s="81">
        <f t="shared" si="2"/>
        <v>7</v>
      </c>
      <c r="B16" s="84" t="s">
        <v>18</v>
      </c>
      <c r="C16" s="54" t="s">
        <v>19</v>
      </c>
      <c r="D16" s="109">
        <f t="shared" si="0"/>
        <v>3580</v>
      </c>
      <c r="E16" s="63">
        <v>3580</v>
      </c>
      <c r="F16" s="14">
        <v>0</v>
      </c>
      <c r="G16" s="19">
        <v>0</v>
      </c>
      <c r="H16" s="12">
        <v>0</v>
      </c>
      <c r="I16" s="13">
        <f t="shared" si="1"/>
        <v>3580</v>
      </c>
      <c r="K16" s="89"/>
    </row>
    <row r="17" spans="1:11" ht="12.75">
      <c r="A17" s="81">
        <v>8</v>
      </c>
      <c r="B17" s="84" t="s">
        <v>20</v>
      </c>
      <c r="C17" s="54" t="s">
        <v>21</v>
      </c>
      <c r="D17" s="109">
        <f t="shared" si="0"/>
        <v>22800</v>
      </c>
      <c r="E17" s="63">
        <v>15000</v>
      </c>
      <c r="F17" s="14">
        <v>0</v>
      </c>
      <c r="G17" s="19">
        <v>7800</v>
      </c>
      <c r="H17" s="12">
        <v>0</v>
      </c>
      <c r="I17" s="13">
        <f t="shared" si="1"/>
        <v>22800</v>
      </c>
      <c r="K17" s="89"/>
    </row>
    <row r="18" spans="1:11" ht="12.75">
      <c r="A18" s="81">
        <v>9</v>
      </c>
      <c r="B18" s="84" t="s">
        <v>22</v>
      </c>
      <c r="C18" s="54" t="s">
        <v>23</v>
      </c>
      <c r="D18" s="109">
        <f t="shared" si="0"/>
        <v>7327</v>
      </c>
      <c r="E18" s="65">
        <v>4597</v>
      </c>
      <c r="F18" s="16">
        <v>0</v>
      </c>
      <c r="G18" s="19">
        <v>2730</v>
      </c>
      <c r="H18" s="12">
        <v>0</v>
      </c>
      <c r="I18" s="13">
        <f t="shared" si="1"/>
        <v>7327</v>
      </c>
      <c r="K18" s="89"/>
    </row>
    <row r="19" spans="1:11" ht="12.75">
      <c r="A19" s="81">
        <v>10</v>
      </c>
      <c r="B19" s="84" t="s">
        <v>82</v>
      </c>
      <c r="C19" s="54" t="s">
        <v>84</v>
      </c>
      <c r="D19" s="109">
        <f t="shared" si="0"/>
        <v>101</v>
      </c>
      <c r="E19" s="65">
        <v>75</v>
      </c>
      <c r="F19" s="16">
        <v>0</v>
      </c>
      <c r="G19" s="19">
        <v>26</v>
      </c>
      <c r="H19" s="12">
        <v>0</v>
      </c>
      <c r="I19" s="13">
        <f t="shared" si="1"/>
        <v>101</v>
      </c>
      <c r="K19" s="89"/>
    </row>
    <row r="20" spans="1:11" ht="12.75">
      <c r="A20" s="81">
        <v>11</v>
      </c>
      <c r="B20" s="84" t="s">
        <v>24</v>
      </c>
      <c r="C20" s="54" t="s">
        <v>25</v>
      </c>
      <c r="D20" s="109">
        <f t="shared" si="0"/>
        <v>680</v>
      </c>
      <c r="E20" s="65">
        <v>602</v>
      </c>
      <c r="F20" s="16">
        <v>0</v>
      </c>
      <c r="G20" s="19">
        <v>78</v>
      </c>
      <c r="H20" s="12">
        <v>0</v>
      </c>
      <c r="I20" s="13">
        <f t="shared" si="1"/>
        <v>680</v>
      </c>
      <c r="K20" s="89"/>
    </row>
    <row r="21" spans="1:11" ht="12.75">
      <c r="A21" s="81">
        <v>12</v>
      </c>
      <c r="B21" s="85" t="s">
        <v>70</v>
      </c>
      <c r="C21" s="54" t="s">
        <v>72</v>
      </c>
      <c r="D21" s="109">
        <f t="shared" si="0"/>
        <v>40</v>
      </c>
      <c r="E21" s="65">
        <v>40</v>
      </c>
      <c r="F21" s="16">
        <v>0</v>
      </c>
      <c r="G21" s="19">
        <v>0</v>
      </c>
      <c r="H21" s="12">
        <v>0</v>
      </c>
      <c r="I21" s="13">
        <f t="shared" si="1"/>
        <v>40</v>
      </c>
      <c r="K21" s="89"/>
    </row>
    <row r="22" spans="1:11" ht="12.75">
      <c r="A22" s="81">
        <v>13</v>
      </c>
      <c r="B22" s="84" t="s">
        <v>26</v>
      </c>
      <c r="C22" s="54" t="s">
        <v>27</v>
      </c>
      <c r="D22" s="109">
        <f t="shared" si="0"/>
        <v>2</v>
      </c>
      <c r="E22" s="63">
        <v>2</v>
      </c>
      <c r="F22" s="14">
        <v>0</v>
      </c>
      <c r="G22" s="19">
        <v>0</v>
      </c>
      <c r="H22" s="12">
        <v>0</v>
      </c>
      <c r="I22" s="13">
        <f t="shared" si="1"/>
        <v>2</v>
      </c>
      <c r="K22" s="89"/>
    </row>
    <row r="23" spans="1:11" ht="12.75">
      <c r="A23" s="81">
        <f t="shared" si="2"/>
        <v>14</v>
      </c>
      <c r="B23" s="84" t="s">
        <v>28</v>
      </c>
      <c r="C23" s="54" t="s">
        <v>29</v>
      </c>
      <c r="D23" s="109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  <c r="K23" s="89"/>
    </row>
    <row r="24" spans="1:11" ht="12.75">
      <c r="A24" s="81">
        <f t="shared" si="2"/>
        <v>15</v>
      </c>
      <c r="B24" s="84" t="s">
        <v>30</v>
      </c>
      <c r="C24" s="54" t="s">
        <v>31</v>
      </c>
      <c r="D24" s="109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  <c r="K24" s="89"/>
    </row>
    <row r="25" spans="1:11" ht="12.75">
      <c r="A25" s="81">
        <f t="shared" si="2"/>
        <v>16</v>
      </c>
      <c r="B25" s="84" t="s">
        <v>32</v>
      </c>
      <c r="C25" s="54" t="s">
        <v>33</v>
      </c>
      <c r="D25" s="109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  <c r="K25" s="89"/>
    </row>
    <row r="26" spans="1:11" ht="12.75">
      <c r="A26" s="81">
        <f t="shared" si="2"/>
        <v>17</v>
      </c>
      <c r="B26" s="84" t="s">
        <v>34</v>
      </c>
      <c r="C26" s="54" t="s">
        <v>35</v>
      </c>
      <c r="D26" s="109">
        <f t="shared" si="0"/>
        <v>0</v>
      </c>
      <c r="E26" s="63">
        <v>0</v>
      </c>
      <c r="F26" s="14">
        <v>0</v>
      </c>
      <c r="G26" s="19">
        <v>0</v>
      </c>
      <c r="H26" s="12">
        <v>0</v>
      </c>
      <c r="I26" s="13">
        <f t="shared" si="1"/>
        <v>0</v>
      </c>
      <c r="K26" s="89"/>
    </row>
    <row r="27" spans="1:11" ht="12.75">
      <c r="A27" s="81">
        <f t="shared" si="2"/>
        <v>18</v>
      </c>
      <c r="B27" s="84" t="s">
        <v>36</v>
      </c>
      <c r="C27" s="54" t="s">
        <v>37</v>
      </c>
      <c r="D27" s="109">
        <f t="shared" si="0"/>
        <v>-439</v>
      </c>
      <c r="E27" s="65">
        <v>-439</v>
      </c>
      <c r="F27" s="14">
        <v>0</v>
      </c>
      <c r="G27" s="19">
        <v>0</v>
      </c>
      <c r="H27" s="12">
        <v>0</v>
      </c>
      <c r="I27" s="13">
        <f t="shared" si="1"/>
        <v>-439</v>
      </c>
      <c r="K27" s="89"/>
    </row>
    <row r="28" spans="1:11" ht="12.75">
      <c r="A28" s="81">
        <f t="shared" si="2"/>
        <v>19</v>
      </c>
      <c r="B28" s="84" t="s">
        <v>38</v>
      </c>
      <c r="C28" s="54" t="s">
        <v>39</v>
      </c>
      <c r="D28" s="109">
        <f t="shared" si="0"/>
        <v>147</v>
      </c>
      <c r="E28" s="65">
        <v>147</v>
      </c>
      <c r="F28" s="14">
        <v>0</v>
      </c>
      <c r="G28" s="19">
        <v>0</v>
      </c>
      <c r="H28" s="12">
        <v>13</v>
      </c>
      <c r="I28" s="13">
        <f t="shared" si="1"/>
        <v>160</v>
      </c>
      <c r="K28" s="89"/>
    </row>
    <row r="29" spans="1:11" ht="12.75">
      <c r="A29" s="81">
        <f t="shared" si="2"/>
        <v>20</v>
      </c>
      <c r="B29" s="84" t="s">
        <v>40</v>
      </c>
      <c r="C29" s="55" t="s">
        <v>41</v>
      </c>
      <c r="D29" s="109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  <c r="K29" s="89"/>
    </row>
    <row r="30" spans="1:11" ht="12.75">
      <c r="A30" s="81">
        <f t="shared" si="2"/>
        <v>21</v>
      </c>
      <c r="B30" s="84" t="s">
        <v>42</v>
      </c>
      <c r="C30" s="54" t="s">
        <v>43</v>
      </c>
      <c r="D30" s="109">
        <f t="shared" si="0"/>
        <v>0</v>
      </c>
      <c r="E30" s="63">
        <v>0</v>
      </c>
      <c r="F30" s="14">
        <v>0</v>
      </c>
      <c r="G30" s="19">
        <v>0</v>
      </c>
      <c r="H30" s="12">
        <v>0</v>
      </c>
      <c r="I30" s="13">
        <f t="shared" si="1"/>
        <v>0</v>
      </c>
      <c r="K30" s="89"/>
    </row>
    <row r="31" spans="1:11" ht="12.75">
      <c r="A31" s="81">
        <f t="shared" si="2"/>
        <v>22</v>
      </c>
      <c r="B31" s="84" t="s">
        <v>44</v>
      </c>
      <c r="C31" s="54" t="s">
        <v>45</v>
      </c>
      <c r="D31" s="109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  <c r="K31" s="89"/>
    </row>
    <row r="32" spans="1:11" ht="13.5" thickBot="1">
      <c r="A32" s="82">
        <f t="shared" si="2"/>
        <v>23</v>
      </c>
      <c r="B32" s="86" t="s">
        <v>46</v>
      </c>
      <c r="C32" s="56" t="s">
        <v>47</v>
      </c>
      <c r="D32" s="115">
        <f t="shared" si="0"/>
        <v>359</v>
      </c>
      <c r="E32" s="66">
        <v>209</v>
      </c>
      <c r="F32" s="21">
        <v>150</v>
      </c>
      <c r="G32" s="22">
        <v>0</v>
      </c>
      <c r="H32" s="23">
        <v>0</v>
      </c>
      <c r="I32" s="24">
        <f t="shared" si="1"/>
        <v>359</v>
      </c>
      <c r="K32" s="89"/>
    </row>
    <row r="33" spans="1:11" ht="13.5" thickBot="1">
      <c r="A33" s="29" t="s">
        <v>77</v>
      </c>
      <c r="B33" s="30" t="s">
        <v>48</v>
      </c>
      <c r="C33" s="60"/>
      <c r="D33" s="69">
        <f t="shared" si="0"/>
        <v>39047</v>
      </c>
      <c r="E33" s="67">
        <f>SUM(E34:E45)</f>
        <v>27434</v>
      </c>
      <c r="F33" s="32">
        <f>SUM(F34:F45)</f>
        <v>550</v>
      </c>
      <c r="G33" s="33">
        <f>SUM(G34:G45)</f>
        <v>11063</v>
      </c>
      <c r="H33" s="34">
        <f>SUM(H34:H45)</f>
        <v>35</v>
      </c>
      <c r="I33" s="33">
        <f t="shared" si="1"/>
        <v>39082</v>
      </c>
      <c r="K33" s="89"/>
    </row>
    <row r="34" spans="1:11" ht="12.75">
      <c r="A34" s="80">
        <v>1</v>
      </c>
      <c r="B34" s="83" t="s">
        <v>49</v>
      </c>
      <c r="C34" s="53" t="s">
        <v>50</v>
      </c>
      <c r="D34" s="116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  <c r="K34" s="89"/>
    </row>
    <row r="35" spans="1:11" ht="12.75">
      <c r="A35" s="81">
        <f t="shared" si="2"/>
        <v>2</v>
      </c>
      <c r="B35" s="84" t="s">
        <v>51</v>
      </c>
      <c r="C35" s="54" t="s">
        <v>52</v>
      </c>
      <c r="D35" s="109">
        <f t="shared" si="0"/>
        <v>400</v>
      </c>
      <c r="E35" s="63">
        <v>0</v>
      </c>
      <c r="F35" s="14">
        <v>400</v>
      </c>
      <c r="G35" s="19">
        <v>0</v>
      </c>
      <c r="H35" s="12">
        <v>35</v>
      </c>
      <c r="I35" s="13">
        <f t="shared" si="1"/>
        <v>435</v>
      </c>
      <c r="K35" s="89"/>
    </row>
    <row r="36" spans="1:11" ht="12.75">
      <c r="A36" s="81">
        <v>3</v>
      </c>
      <c r="B36" s="84" t="s">
        <v>53</v>
      </c>
      <c r="C36" s="54" t="s">
        <v>54</v>
      </c>
      <c r="D36" s="109">
        <f t="shared" si="0"/>
        <v>50</v>
      </c>
      <c r="E36" s="63">
        <v>0</v>
      </c>
      <c r="F36" s="14">
        <v>50</v>
      </c>
      <c r="G36" s="19">
        <v>0</v>
      </c>
      <c r="H36" s="12">
        <v>0</v>
      </c>
      <c r="I36" s="13">
        <f t="shared" si="1"/>
        <v>50</v>
      </c>
      <c r="K36" s="89"/>
    </row>
    <row r="37" spans="1:11" ht="12.75">
      <c r="A37" s="81">
        <f t="shared" si="2"/>
        <v>4</v>
      </c>
      <c r="B37" s="84" t="s">
        <v>55</v>
      </c>
      <c r="C37" s="54" t="s">
        <v>56</v>
      </c>
      <c r="D37" s="109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  <c r="K37" s="89"/>
    </row>
    <row r="38" spans="1:11" ht="12.75">
      <c r="A38" s="81">
        <f t="shared" si="2"/>
        <v>5</v>
      </c>
      <c r="B38" s="84" t="s">
        <v>57</v>
      </c>
      <c r="C38" s="54" t="s">
        <v>33</v>
      </c>
      <c r="D38" s="109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  <c r="K38" s="89"/>
    </row>
    <row r="39" spans="1:11" ht="12.75">
      <c r="A39" s="81">
        <f t="shared" si="2"/>
        <v>6</v>
      </c>
      <c r="B39" s="84" t="s">
        <v>58</v>
      </c>
      <c r="C39" s="54" t="s">
        <v>59</v>
      </c>
      <c r="D39" s="109">
        <f t="shared" si="0"/>
        <v>0</v>
      </c>
      <c r="E39" s="63">
        <v>0</v>
      </c>
      <c r="F39" s="14">
        <v>0</v>
      </c>
      <c r="G39" s="19">
        <v>0</v>
      </c>
      <c r="H39" s="12">
        <v>0</v>
      </c>
      <c r="I39" s="13">
        <f t="shared" si="1"/>
        <v>0</v>
      </c>
      <c r="K39" s="89"/>
    </row>
    <row r="40" spans="1:11" ht="12.75">
      <c r="A40" s="81">
        <f t="shared" si="2"/>
        <v>7</v>
      </c>
      <c r="B40" s="84" t="s">
        <v>60</v>
      </c>
      <c r="C40" s="54" t="s">
        <v>83</v>
      </c>
      <c r="D40" s="109">
        <f t="shared" si="0"/>
        <v>180</v>
      </c>
      <c r="E40" s="63">
        <v>80</v>
      </c>
      <c r="F40" s="14">
        <v>100</v>
      </c>
      <c r="G40" s="19">
        <v>0</v>
      </c>
      <c r="H40" s="12">
        <v>0</v>
      </c>
      <c r="I40" s="13">
        <f t="shared" si="1"/>
        <v>180</v>
      </c>
      <c r="K40" s="89"/>
    </row>
    <row r="41" spans="1:11" ht="12.75">
      <c r="A41" s="81">
        <v>8</v>
      </c>
      <c r="B41" s="84" t="s">
        <v>61</v>
      </c>
      <c r="C41" s="54" t="s">
        <v>62</v>
      </c>
      <c r="D41" s="109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  <c r="K41" s="89"/>
    </row>
    <row r="42" spans="1:11" ht="12.75">
      <c r="A42" s="81">
        <f t="shared" si="2"/>
        <v>9</v>
      </c>
      <c r="B42" s="84" t="s">
        <v>63</v>
      </c>
      <c r="C42" s="54" t="s">
        <v>64</v>
      </c>
      <c r="D42" s="109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  <c r="K42" s="89"/>
    </row>
    <row r="43" spans="1:11" ht="12.75">
      <c r="A43" s="81">
        <f t="shared" si="2"/>
        <v>10</v>
      </c>
      <c r="B43" s="84" t="s">
        <v>65</v>
      </c>
      <c r="C43" s="54" t="s">
        <v>66</v>
      </c>
      <c r="D43" s="109">
        <f t="shared" si="0"/>
        <v>11063</v>
      </c>
      <c r="E43" s="63">
        <v>0</v>
      </c>
      <c r="F43" s="14">
        <v>0</v>
      </c>
      <c r="G43" s="19">
        <v>11063</v>
      </c>
      <c r="H43" s="12">
        <v>0</v>
      </c>
      <c r="I43" s="13">
        <f t="shared" si="1"/>
        <v>11063</v>
      </c>
      <c r="K43" s="89"/>
    </row>
    <row r="44" spans="1:11" ht="12.75">
      <c r="A44" s="81">
        <f t="shared" si="2"/>
        <v>11</v>
      </c>
      <c r="B44" s="84" t="s">
        <v>67</v>
      </c>
      <c r="C44" s="54" t="s">
        <v>68</v>
      </c>
      <c r="D44" s="109">
        <f t="shared" si="0"/>
        <v>27354</v>
      </c>
      <c r="E44" s="68">
        <v>27354</v>
      </c>
      <c r="F44" s="17">
        <v>0</v>
      </c>
      <c r="G44" s="19">
        <v>0</v>
      </c>
      <c r="H44" s="12">
        <v>0</v>
      </c>
      <c r="I44" s="13">
        <f t="shared" si="1"/>
        <v>27354</v>
      </c>
      <c r="K44" s="89"/>
    </row>
    <row r="45" spans="1:11" ht="13.5" thickBot="1">
      <c r="A45" s="82">
        <f t="shared" si="2"/>
        <v>12</v>
      </c>
      <c r="B45" s="88">
        <v>720</v>
      </c>
      <c r="C45" s="57" t="s">
        <v>78</v>
      </c>
      <c r="D45" s="115">
        <f t="shared" si="0"/>
        <v>0</v>
      </c>
      <c r="E45" s="66">
        <v>0</v>
      </c>
      <c r="F45" s="21">
        <v>0</v>
      </c>
      <c r="G45" s="22">
        <v>0</v>
      </c>
      <c r="H45" s="23">
        <v>0</v>
      </c>
      <c r="I45" s="24">
        <f t="shared" si="1"/>
        <v>0</v>
      </c>
      <c r="K45" s="89"/>
    </row>
    <row r="46" spans="1:11" ht="13.5" thickBot="1">
      <c r="A46" s="44">
        <f t="shared" si="2"/>
        <v>13</v>
      </c>
      <c r="B46" s="87" t="s">
        <v>69</v>
      </c>
      <c r="C46" s="58"/>
      <c r="D46" s="70">
        <f t="shared" si="0"/>
        <v>0</v>
      </c>
      <c r="E46" s="74">
        <f>E33-E9</f>
        <v>0</v>
      </c>
      <c r="F46" s="47">
        <f>F33-F9</f>
        <v>0</v>
      </c>
      <c r="G46" s="48">
        <f>G33-G9</f>
        <v>0</v>
      </c>
      <c r="H46" s="49">
        <f>H33-H9</f>
        <v>7</v>
      </c>
      <c r="I46" s="48">
        <f>I33-I9</f>
        <v>7</v>
      </c>
      <c r="K46" s="89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29.8515625" style="0" customWidth="1"/>
    <col min="4" max="4" width="14.8515625" style="0" customWidth="1"/>
    <col min="5" max="5" width="13.28125" style="0" hidden="1" customWidth="1"/>
    <col min="6" max="6" width="11.140625" style="0" hidden="1" customWidth="1"/>
    <col min="7" max="7" width="12.8515625" style="0" hidden="1" customWidth="1"/>
    <col min="8" max="8" width="11.421875" style="0" customWidth="1"/>
    <col min="9" max="9" width="11.851562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97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6" t="s">
        <v>3</v>
      </c>
      <c r="D6" s="7" t="s">
        <v>87</v>
      </c>
      <c r="E6" s="183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10"/>
      <c r="D7" s="11"/>
      <c r="E7" s="9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38" t="s">
        <v>90</v>
      </c>
      <c r="D8" s="37">
        <v>1</v>
      </c>
      <c r="E8" s="36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69">
        <f>E9+F9+G9</f>
        <v>70456</v>
      </c>
      <c r="E9" s="67">
        <f>SUM(E10:E32)</f>
        <v>51852</v>
      </c>
      <c r="F9" s="32">
        <f>SUM(F10:F32)</f>
        <v>10220</v>
      </c>
      <c r="G9" s="33">
        <f>SUM(G10:G32)</f>
        <v>8384</v>
      </c>
      <c r="H9" s="34">
        <f>SUM(H10:H32)</f>
        <v>0</v>
      </c>
      <c r="I9" s="41">
        <f>SUM(I10:I32)</f>
        <v>70456</v>
      </c>
    </row>
    <row r="10" spans="1:9" ht="12.75">
      <c r="A10" s="80">
        <v>1</v>
      </c>
      <c r="B10" s="83" t="s">
        <v>6</v>
      </c>
      <c r="C10" s="53" t="s">
        <v>7</v>
      </c>
      <c r="D10" s="116">
        <f aca="true" t="shared" si="0" ref="D10:D46">E10+F10+G10</f>
        <v>4955</v>
      </c>
      <c r="E10" s="62">
        <v>2090</v>
      </c>
      <c r="F10" s="25">
        <v>865</v>
      </c>
      <c r="G10" s="26">
        <v>2000</v>
      </c>
      <c r="H10" s="27">
        <v>0</v>
      </c>
      <c r="I10" s="28">
        <f aca="true" t="shared" si="1" ref="I10:I45">E10+F10+G10+H10</f>
        <v>4955</v>
      </c>
    </row>
    <row r="11" spans="1:9" ht="12.75">
      <c r="A11" s="81">
        <v>2</v>
      </c>
      <c r="B11" s="84" t="s">
        <v>8</v>
      </c>
      <c r="C11" s="54" t="s">
        <v>9</v>
      </c>
      <c r="D11" s="109">
        <f t="shared" si="0"/>
        <v>1530</v>
      </c>
      <c r="E11" s="63">
        <v>400</v>
      </c>
      <c r="F11" s="14">
        <v>1130</v>
      </c>
      <c r="G11" s="19">
        <v>0</v>
      </c>
      <c r="H11" s="12">
        <v>0</v>
      </c>
      <c r="I11" s="13">
        <f t="shared" si="1"/>
        <v>1530</v>
      </c>
    </row>
    <row r="12" spans="1:9" ht="12.75">
      <c r="A12" s="81">
        <f aca="true" t="shared" si="2" ref="A12:A46">A11+1</f>
        <v>3</v>
      </c>
      <c r="B12" s="84" t="s">
        <v>10</v>
      </c>
      <c r="C12" s="54" t="s">
        <v>11</v>
      </c>
      <c r="D12" s="109">
        <f t="shared" si="0"/>
        <v>0</v>
      </c>
      <c r="E12" s="63">
        <v>0</v>
      </c>
      <c r="F12" s="14">
        <v>0</v>
      </c>
      <c r="G12" s="19">
        <v>0</v>
      </c>
      <c r="H12" s="12">
        <v>0</v>
      </c>
      <c r="I12" s="13">
        <f t="shared" si="1"/>
        <v>0</v>
      </c>
    </row>
    <row r="13" spans="1:9" ht="12.75">
      <c r="A13" s="81">
        <f t="shared" si="2"/>
        <v>4</v>
      </c>
      <c r="B13" s="84" t="s">
        <v>12</v>
      </c>
      <c r="C13" s="54" t="s">
        <v>13</v>
      </c>
      <c r="D13" s="109">
        <f t="shared" si="0"/>
        <v>300</v>
      </c>
      <c r="E13" s="63">
        <v>200</v>
      </c>
      <c r="F13" s="14">
        <v>100</v>
      </c>
      <c r="G13" s="19">
        <v>0</v>
      </c>
      <c r="H13" s="12">
        <v>0</v>
      </c>
      <c r="I13" s="13">
        <f t="shared" si="1"/>
        <v>300</v>
      </c>
    </row>
    <row r="14" spans="1:9" ht="12.75">
      <c r="A14" s="81">
        <f t="shared" si="2"/>
        <v>5</v>
      </c>
      <c r="B14" s="84" t="s">
        <v>14</v>
      </c>
      <c r="C14" s="54" t="s">
        <v>15</v>
      </c>
      <c r="D14" s="109">
        <f t="shared" si="0"/>
        <v>1120</v>
      </c>
      <c r="E14" s="63">
        <v>240</v>
      </c>
      <c r="F14" s="14">
        <v>380</v>
      </c>
      <c r="G14" s="19">
        <v>500</v>
      </c>
      <c r="H14" s="12">
        <v>0</v>
      </c>
      <c r="I14" s="13">
        <f t="shared" si="1"/>
        <v>1120</v>
      </c>
    </row>
    <row r="15" spans="1:9" ht="12.75">
      <c r="A15" s="81">
        <f t="shared" si="2"/>
        <v>6</v>
      </c>
      <c r="B15" s="84" t="s">
        <v>16</v>
      </c>
      <c r="C15" s="54" t="s">
        <v>17</v>
      </c>
      <c r="D15" s="109">
        <f t="shared" si="0"/>
        <v>370</v>
      </c>
      <c r="E15" s="63">
        <v>0</v>
      </c>
      <c r="F15" s="14">
        <v>370</v>
      </c>
      <c r="G15" s="19">
        <v>0</v>
      </c>
      <c r="H15" s="12">
        <v>0</v>
      </c>
      <c r="I15" s="13">
        <f t="shared" si="1"/>
        <v>370</v>
      </c>
    </row>
    <row r="16" spans="1:9" ht="12.75">
      <c r="A16" s="81">
        <f t="shared" si="2"/>
        <v>7</v>
      </c>
      <c r="B16" s="84" t="s">
        <v>18</v>
      </c>
      <c r="C16" s="54" t="s">
        <v>19</v>
      </c>
      <c r="D16" s="109">
        <f t="shared" si="0"/>
        <v>2854</v>
      </c>
      <c r="E16" s="63">
        <v>1500</v>
      </c>
      <c r="F16" s="14">
        <v>870</v>
      </c>
      <c r="G16" s="19">
        <v>484</v>
      </c>
      <c r="H16" s="12">
        <v>0</v>
      </c>
      <c r="I16" s="13">
        <f t="shared" si="1"/>
        <v>2854</v>
      </c>
    </row>
    <row r="17" spans="1:9" ht="12.75">
      <c r="A17" s="81">
        <v>8</v>
      </c>
      <c r="B17" s="84" t="s">
        <v>20</v>
      </c>
      <c r="C17" s="54" t="s">
        <v>21</v>
      </c>
      <c r="D17" s="109">
        <f t="shared" si="0"/>
        <v>36100</v>
      </c>
      <c r="E17" s="63">
        <v>30500</v>
      </c>
      <c r="F17" s="14">
        <v>1600</v>
      </c>
      <c r="G17" s="19">
        <v>4000</v>
      </c>
      <c r="H17" s="12">
        <v>0</v>
      </c>
      <c r="I17" s="13">
        <f t="shared" si="1"/>
        <v>36100</v>
      </c>
    </row>
    <row r="18" spans="1:9" ht="12.75">
      <c r="A18" s="81">
        <v>9</v>
      </c>
      <c r="B18" s="84" t="s">
        <v>22</v>
      </c>
      <c r="C18" s="54" t="s">
        <v>23</v>
      </c>
      <c r="D18" s="109">
        <f t="shared" si="0"/>
        <v>12274</v>
      </c>
      <c r="E18" s="65">
        <v>10370</v>
      </c>
      <c r="F18" s="16">
        <v>544</v>
      </c>
      <c r="G18" s="19">
        <v>1360</v>
      </c>
      <c r="H18" s="12">
        <v>0</v>
      </c>
      <c r="I18" s="13">
        <f t="shared" si="1"/>
        <v>12274</v>
      </c>
    </row>
    <row r="19" spans="1:9" ht="12.75">
      <c r="A19" s="81">
        <v>10</v>
      </c>
      <c r="B19" s="84" t="s">
        <v>82</v>
      </c>
      <c r="C19" s="54" t="s">
        <v>84</v>
      </c>
      <c r="D19" s="109">
        <f t="shared" si="0"/>
        <v>0</v>
      </c>
      <c r="E19" s="65">
        <v>0</v>
      </c>
      <c r="F19" s="16">
        <v>0</v>
      </c>
      <c r="G19" s="19">
        <v>0</v>
      </c>
      <c r="H19" s="12">
        <v>0</v>
      </c>
      <c r="I19" s="13">
        <f t="shared" si="1"/>
        <v>0</v>
      </c>
    </row>
    <row r="20" spans="1:9" ht="12.75">
      <c r="A20" s="81">
        <v>11</v>
      </c>
      <c r="B20" s="84" t="s">
        <v>24</v>
      </c>
      <c r="C20" s="54" t="s">
        <v>25</v>
      </c>
      <c r="D20" s="109">
        <f t="shared" si="0"/>
        <v>361</v>
      </c>
      <c r="E20" s="65">
        <v>305</v>
      </c>
      <c r="F20" s="16">
        <v>16</v>
      </c>
      <c r="G20" s="19">
        <v>40</v>
      </c>
      <c r="H20" s="12">
        <v>0</v>
      </c>
      <c r="I20" s="13">
        <f t="shared" si="1"/>
        <v>361</v>
      </c>
    </row>
    <row r="21" spans="1:9" ht="12.75">
      <c r="A21" s="81">
        <v>12</v>
      </c>
      <c r="B21" s="85" t="s">
        <v>70</v>
      </c>
      <c r="C21" s="54" t="s">
        <v>72</v>
      </c>
      <c r="D21" s="109">
        <f t="shared" si="0"/>
        <v>40</v>
      </c>
      <c r="E21" s="65">
        <v>40</v>
      </c>
      <c r="F21" s="16">
        <v>0</v>
      </c>
      <c r="G21" s="19">
        <v>0</v>
      </c>
      <c r="H21" s="12">
        <v>0</v>
      </c>
      <c r="I21" s="13">
        <f t="shared" si="1"/>
        <v>40</v>
      </c>
    </row>
    <row r="22" spans="1:9" ht="12.75">
      <c r="A22" s="81">
        <v>13</v>
      </c>
      <c r="B22" s="84" t="s">
        <v>26</v>
      </c>
      <c r="C22" s="54" t="s">
        <v>27</v>
      </c>
      <c r="D22" s="109">
        <f t="shared" si="0"/>
        <v>4</v>
      </c>
      <c r="E22" s="63">
        <v>4</v>
      </c>
      <c r="F22" s="14">
        <v>0</v>
      </c>
      <c r="G22" s="19">
        <v>0</v>
      </c>
      <c r="H22" s="12">
        <v>0</v>
      </c>
      <c r="I22" s="13">
        <f t="shared" si="1"/>
        <v>4</v>
      </c>
    </row>
    <row r="23" spans="1:9" ht="12.75">
      <c r="A23" s="81">
        <f t="shared" si="2"/>
        <v>14</v>
      </c>
      <c r="B23" s="84" t="s">
        <v>28</v>
      </c>
      <c r="C23" s="54" t="s">
        <v>29</v>
      </c>
      <c r="D23" s="109">
        <f t="shared" si="0"/>
        <v>0</v>
      </c>
      <c r="E23" s="63">
        <v>0</v>
      </c>
      <c r="F23" s="14">
        <v>0</v>
      </c>
      <c r="G23" s="19">
        <v>0</v>
      </c>
      <c r="H23" s="12">
        <v>0</v>
      </c>
      <c r="I23" s="13">
        <f t="shared" si="1"/>
        <v>0</v>
      </c>
    </row>
    <row r="24" spans="1:9" ht="12.75">
      <c r="A24" s="81">
        <f t="shared" si="2"/>
        <v>15</v>
      </c>
      <c r="B24" s="84" t="s">
        <v>30</v>
      </c>
      <c r="C24" s="54" t="s">
        <v>31</v>
      </c>
      <c r="D24" s="109">
        <f t="shared" si="0"/>
        <v>0</v>
      </c>
      <c r="E24" s="63">
        <v>0</v>
      </c>
      <c r="F24" s="14">
        <v>0</v>
      </c>
      <c r="G24" s="19">
        <v>0</v>
      </c>
      <c r="H24" s="12">
        <v>0</v>
      </c>
      <c r="I24" s="13">
        <f t="shared" si="1"/>
        <v>0</v>
      </c>
    </row>
    <row r="25" spans="1:9" ht="12.75">
      <c r="A25" s="81">
        <f t="shared" si="2"/>
        <v>16</v>
      </c>
      <c r="B25" s="84" t="s">
        <v>32</v>
      </c>
      <c r="C25" s="54" t="s">
        <v>33</v>
      </c>
      <c r="D25" s="109">
        <f t="shared" si="0"/>
        <v>0</v>
      </c>
      <c r="E25" s="63">
        <v>0</v>
      </c>
      <c r="F25" s="14">
        <v>0</v>
      </c>
      <c r="G25" s="19">
        <v>0</v>
      </c>
      <c r="H25" s="12">
        <v>0</v>
      </c>
      <c r="I25" s="13">
        <f t="shared" si="1"/>
        <v>0</v>
      </c>
    </row>
    <row r="26" spans="1:9" ht="12.75">
      <c r="A26" s="81">
        <f t="shared" si="2"/>
        <v>17</v>
      </c>
      <c r="B26" s="84" t="s">
        <v>34</v>
      </c>
      <c r="C26" s="54" t="s">
        <v>35</v>
      </c>
      <c r="D26" s="109">
        <f t="shared" si="0"/>
        <v>150</v>
      </c>
      <c r="E26" s="63">
        <v>0</v>
      </c>
      <c r="F26" s="14">
        <v>150</v>
      </c>
      <c r="G26" s="19">
        <v>0</v>
      </c>
      <c r="H26" s="12">
        <v>0</v>
      </c>
      <c r="I26" s="13">
        <f t="shared" si="1"/>
        <v>150</v>
      </c>
    </row>
    <row r="27" spans="1:9" ht="12.75">
      <c r="A27" s="81">
        <f t="shared" si="2"/>
        <v>18</v>
      </c>
      <c r="B27" s="84" t="s">
        <v>36</v>
      </c>
      <c r="C27" s="54" t="s">
        <v>37</v>
      </c>
      <c r="D27" s="109">
        <f t="shared" si="0"/>
        <v>9600</v>
      </c>
      <c r="E27" s="65">
        <v>5700</v>
      </c>
      <c r="F27" s="14">
        <v>3900</v>
      </c>
      <c r="G27" s="19">
        <v>0</v>
      </c>
      <c r="H27" s="12">
        <v>0</v>
      </c>
      <c r="I27" s="13">
        <f t="shared" si="1"/>
        <v>9600</v>
      </c>
    </row>
    <row r="28" spans="1:9" ht="12.75">
      <c r="A28" s="81">
        <f t="shared" si="2"/>
        <v>19</v>
      </c>
      <c r="B28" s="84" t="s">
        <v>38</v>
      </c>
      <c r="C28" s="54" t="s">
        <v>39</v>
      </c>
      <c r="D28" s="109">
        <f t="shared" si="0"/>
        <v>230</v>
      </c>
      <c r="E28" s="65">
        <v>230</v>
      </c>
      <c r="F28" s="14">
        <v>0</v>
      </c>
      <c r="G28" s="19">
        <v>0</v>
      </c>
      <c r="H28" s="12">
        <v>0</v>
      </c>
      <c r="I28" s="13">
        <f t="shared" si="1"/>
        <v>230</v>
      </c>
    </row>
    <row r="29" spans="1:9" ht="12.75">
      <c r="A29" s="81">
        <f t="shared" si="2"/>
        <v>20</v>
      </c>
      <c r="B29" s="84" t="s">
        <v>40</v>
      </c>
      <c r="C29" s="55" t="s">
        <v>41</v>
      </c>
      <c r="D29" s="109">
        <f t="shared" si="0"/>
        <v>0</v>
      </c>
      <c r="E29" s="63">
        <v>0</v>
      </c>
      <c r="F29" s="14">
        <v>0</v>
      </c>
      <c r="G29" s="19">
        <v>0</v>
      </c>
      <c r="H29" s="12">
        <v>0</v>
      </c>
      <c r="I29" s="13">
        <f t="shared" si="1"/>
        <v>0</v>
      </c>
    </row>
    <row r="30" spans="1:9" ht="12.75">
      <c r="A30" s="81">
        <f t="shared" si="2"/>
        <v>21</v>
      </c>
      <c r="B30" s="84" t="s">
        <v>42</v>
      </c>
      <c r="C30" s="54" t="s">
        <v>43</v>
      </c>
      <c r="D30" s="109">
        <f t="shared" si="0"/>
        <v>18</v>
      </c>
      <c r="E30" s="63">
        <v>3</v>
      </c>
      <c r="F30" s="14">
        <v>15</v>
      </c>
      <c r="G30" s="19">
        <v>0</v>
      </c>
      <c r="H30" s="12">
        <v>0</v>
      </c>
      <c r="I30" s="13">
        <f t="shared" si="1"/>
        <v>18</v>
      </c>
    </row>
    <row r="31" spans="1:9" ht="12.75">
      <c r="A31" s="81">
        <f t="shared" si="2"/>
        <v>22</v>
      </c>
      <c r="B31" s="84" t="s">
        <v>44</v>
      </c>
      <c r="C31" s="54" t="s">
        <v>45</v>
      </c>
      <c r="D31" s="109">
        <f t="shared" si="0"/>
        <v>0</v>
      </c>
      <c r="E31" s="63">
        <v>0</v>
      </c>
      <c r="F31" s="14">
        <v>0</v>
      </c>
      <c r="G31" s="19">
        <v>0</v>
      </c>
      <c r="H31" s="12">
        <v>0</v>
      </c>
      <c r="I31" s="13">
        <f t="shared" si="1"/>
        <v>0</v>
      </c>
    </row>
    <row r="32" spans="1:9" ht="13.5" thickBot="1">
      <c r="A32" s="82">
        <f t="shared" si="2"/>
        <v>23</v>
      </c>
      <c r="B32" s="86" t="s">
        <v>46</v>
      </c>
      <c r="C32" s="56" t="s">
        <v>47</v>
      </c>
      <c r="D32" s="115">
        <f t="shared" si="0"/>
        <v>550</v>
      </c>
      <c r="E32" s="66">
        <v>270</v>
      </c>
      <c r="F32" s="21">
        <v>280</v>
      </c>
      <c r="G32" s="22">
        <v>0</v>
      </c>
      <c r="H32" s="23">
        <v>0</v>
      </c>
      <c r="I32" s="24">
        <f t="shared" si="1"/>
        <v>550</v>
      </c>
    </row>
    <row r="33" spans="1:9" ht="13.5" thickBot="1">
      <c r="A33" s="29" t="s">
        <v>77</v>
      </c>
      <c r="B33" s="30" t="s">
        <v>48</v>
      </c>
      <c r="C33" s="60"/>
      <c r="D33" s="69">
        <f t="shared" si="0"/>
        <v>70456</v>
      </c>
      <c r="E33" s="67">
        <f>SUM(E34:E45)</f>
        <v>48982</v>
      </c>
      <c r="F33" s="32">
        <f>SUM(F34:F45)</f>
        <v>13090</v>
      </c>
      <c r="G33" s="33">
        <f>SUM(G34:G45)</f>
        <v>8384</v>
      </c>
      <c r="H33" s="34">
        <f>SUM(H34:H45)</f>
        <v>0</v>
      </c>
      <c r="I33" s="33">
        <f t="shared" si="1"/>
        <v>70456</v>
      </c>
    </row>
    <row r="34" spans="1:9" ht="12.75">
      <c r="A34" s="80">
        <v>1</v>
      </c>
      <c r="B34" s="83" t="s">
        <v>49</v>
      </c>
      <c r="C34" s="53" t="s">
        <v>50</v>
      </c>
      <c r="D34" s="116">
        <f t="shared" si="0"/>
        <v>0</v>
      </c>
      <c r="E34" s="62">
        <v>0</v>
      </c>
      <c r="F34" s="25">
        <v>0</v>
      </c>
      <c r="G34" s="26">
        <v>0</v>
      </c>
      <c r="H34" s="27">
        <v>0</v>
      </c>
      <c r="I34" s="28">
        <f t="shared" si="1"/>
        <v>0</v>
      </c>
    </row>
    <row r="35" spans="1:9" ht="12.75">
      <c r="A35" s="81">
        <f t="shared" si="2"/>
        <v>2</v>
      </c>
      <c r="B35" s="84" t="s">
        <v>51</v>
      </c>
      <c r="C35" s="54" t="s">
        <v>52</v>
      </c>
      <c r="D35" s="109">
        <f t="shared" si="0"/>
        <v>5700</v>
      </c>
      <c r="E35" s="63">
        <v>0</v>
      </c>
      <c r="F35" s="14">
        <v>5700</v>
      </c>
      <c r="G35" s="19">
        <v>0</v>
      </c>
      <c r="H35" s="12">
        <v>0</v>
      </c>
      <c r="I35" s="13">
        <f t="shared" si="1"/>
        <v>5700</v>
      </c>
    </row>
    <row r="36" spans="1:9" ht="12.75">
      <c r="A36" s="81">
        <v>3</v>
      </c>
      <c r="B36" s="84" t="s">
        <v>53</v>
      </c>
      <c r="C36" s="54" t="s">
        <v>54</v>
      </c>
      <c r="D36" s="109">
        <f t="shared" si="0"/>
        <v>20</v>
      </c>
      <c r="E36" s="63">
        <v>0</v>
      </c>
      <c r="F36" s="14">
        <v>20</v>
      </c>
      <c r="G36" s="19">
        <v>0</v>
      </c>
      <c r="H36" s="12">
        <v>0</v>
      </c>
      <c r="I36" s="13">
        <f t="shared" si="1"/>
        <v>20</v>
      </c>
    </row>
    <row r="37" spans="1:9" ht="12.75">
      <c r="A37" s="81">
        <f t="shared" si="2"/>
        <v>4</v>
      </c>
      <c r="B37" s="84" t="s">
        <v>55</v>
      </c>
      <c r="C37" s="54" t="s">
        <v>56</v>
      </c>
      <c r="D37" s="109">
        <f t="shared" si="0"/>
        <v>0</v>
      </c>
      <c r="E37" s="63">
        <v>0</v>
      </c>
      <c r="F37" s="14">
        <v>0</v>
      </c>
      <c r="G37" s="19">
        <v>0</v>
      </c>
      <c r="H37" s="12">
        <v>0</v>
      </c>
      <c r="I37" s="13">
        <f t="shared" si="1"/>
        <v>0</v>
      </c>
    </row>
    <row r="38" spans="1:9" ht="12.75">
      <c r="A38" s="81">
        <f t="shared" si="2"/>
        <v>5</v>
      </c>
      <c r="B38" s="84" t="s">
        <v>57</v>
      </c>
      <c r="C38" s="54" t="s">
        <v>33</v>
      </c>
      <c r="D38" s="109">
        <f t="shared" si="0"/>
        <v>0</v>
      </c>
      <c r="E38" s="63">
        <v>0</v>
      </c>
      <c r="F38" s="14">
        <v>0</v>
      </c>
      <c r="G38" s="19">
        <v>0</v>
      </c>
      <c r="H38" s="12">
        <v>0</v>
      </c>
      <c r="I38" s="13">
        <f t="shared" si="1"/>
        <v>0</v>
      </c>
    </row>
    <row r="39" spans="1:9" ht="12.75">
      <c r="A39" s="81">
        <f t="shared" si="2"/>
        <v>6</v>
      </c>
      <c r="B39" s="84" t="s">
        <v>58</v>
      </c>
      <c r="C39" s="54" t="s">
        <v>59</v>
      </c>
      <c r="D39" s="109">
        <f t="shared" si="0"/>
        <v>2600</v>
      </c>
      <c r="E39" s="63">
        <v>0</v>
      </c>
      <c r="F39" s="14">
        <v>2600</v>
      </c>
      <c r="G39" s="19">
        <v>0</v>
      </c>
      <c r="H39" s="12">
        <v>0</v>
      </c>
      <c r="I39" s="13">
        <f t="shared" si="1"/>
        <v>2600</v>
      </c>
    </row>
    <row r="40" spans="1:9" ht="12.75">
      <c r="A40" s="81">
        <f t="shared" si="2"/>
        <v>7</v>
      </c>
      <c r="B40" s="84" t="s">
        <v>60</v>
      </c>
      <c r="C40" s="54" t="s">
        <v>83</v>
      </c>
      <c r="D40" s="109">
        <f t="shared" si="0"/>
        <v>4598</v>
      </c>
      <c r="E40" s="63">
        <v>98</v>
      </c>
      <c r="F40" s="14">
        <v>4500</v>
      </c>
      <c r="G40" s="19">
        <v>0</v>
      </c>
      <c r="H40" s="12">
        <v>0</v>
      </c>
      <c r="I40" s="13">
        <f t="shared" si="1"/>
        <v>4598</v>
      </c>
    </row>
    <row r="41" spans="1:9" ht="12.75">
      <c r="A41" s="81">
        <v>8</v>
      </c>
      <c r="B41" s="84" t="s">
        <v>61</v>
      </c>
      <c r="C41" s="54" t="s">
        <v>62</v>
      </c>
      <c r="D41" s="109">
        <f t="shared" si="0"/>
        <v>0</v>
      </c>
      <c r="E41" s="63">
        <v>0</v>
      </c>
      <c r="F41" s="14">
        <v>0</v>
      </c>
      <c r="G41" s="19">
        <v>0</v>
      </c>
      <c r="H41" s="12">
        <v>0</v>
      </c>
      <c r="I41" s="13">
        <f t="shared" si="1"/>
        <v>0</v>
      </c>
    </row>
    <row r="42" spans="1:9" ht="12.75">
      <c r="A42" s="81">
        <f t="shared" si="2"/>
        <v>9</v>
      </c>
      <c r="B42" s="84" t="s">
        <v>63</v>
      </c>
      <c r="C42" s="54" t="s">
        <v>64</v>
      </c>
      <c r="D42" s="109">
        <f t="shared" si="0"/>
        <v>0</v>
      </c>
      <c r="E42" s="63">
        <v>0</v>
      </c>
      <c r="F42" s="14">
        <v>0</v>
      </c>
      <c r="G42" s="19">
        <v>0</v>
      </c>
      <c r="H42" s="12">
        <v>0</v>
      </c>
      <c r="I42" s="13">
        <f t="shared" si="1"/>
        <v>0</v>
      </c>
    </row>
    <row r="43" spans="1:9" ht="12.75">
      <c r="A43" s="81">
        <f t="shared" si="2"/>
        <v>10</v>
      </c>
      <c r="B43" s="84" t="s">
        <v>65</v>
      </c>
      <c r="C43" s="54" t="s">
        <v>66</v>
      </c>
      <c r="D43" s="109">
        <f t="shared" si="0"/>
        <v>8384</v>
      </c>
      <c r="E43" s="63">
        <v>0</v>
      </c>
      <c r="F43" s="14">
        <v>0</v>
      </c>
      <c r="G43" s="19">
        <v>8384</v>
      </c>
      <c r="H43" s="12">
        <v>0</v>
      </c>
      <c r="I43" s="13">
        <f t="shared" si="1"/>
        <v>8384</v>
      </c>
    </row>
    <row r="44" spans="1:9" ht="12.75">
      <c r="A44" s="81">
        <f t="shared" si="2"/>
        <v>11</v>
      </c>
      <c r="B44" s="84" t="s">
        <v>67</v>
      </c>
      <c r="C44" s="54" t="s">
        <v>68</v>
      </c>
      <c r="D44" s="109">
        <f t="shared" si="0"/>
        <v>48884</v>
      </c>
      <c r="E44" s="68">
        <v>48884</v>
      </c>
      <c r="F44" s="17">
        <v>0</v>
      </c>
      <c r="G44" s="19">
        <v>0</v>
      </c>
      <c r="H44" s="12">
        <v>0</v>
      </c>
      <c r="I44" s="13">
        <f t="shared" si="1"/>
        <v>48884</v>
      </c>
    </row>
    <row r="45" spans="1:9" ht="13.5" thickBot="1">
      <c r="A45" s="82">
        <f t="shared" si="2"/>
        <v>12</v>
      </c>
      <c r="B45" s="88">
        <v>720</v>
      </c>
      <c r="C45" s="57" t="s">
        <v>78</v>
      </c>
      <c r="D45" s="112">
        <f t="shared" si="0"/>
        <v>270</v>
      </c>
      <c r="E45" s="66">
        <v>0</v>
      </c>
      <c r="F45" s="21">
        <v>270</v>
      </c>
      <c r="G45" s="22">
        <v>0</v>
      </c>
      <c r="H45" s="23">
        <v>0</v>
      </c>
      <c r="I45" s="24">
        <f t="shared" si="1"/>
        <v>270</v>
      </c>
    </row>
    <row r="46" spans="1:9" ht="13.5" thickBot="1">
      <c r="A46" s="44">
        <f t="shared" si="2"/>
        <v>13</v>
      </c>
      <c r="B46" s="87" t="s">
        <v>69</v>
      </c>
      <c r="C46" s="45"/>
      <c r="D46" s="113">
        <f t="shared" si="0"/>
        <v>0</v>
      </c>
      <c r="E46" s="46">
        <f>E33-E9</f>
        <v>-2870</v>
      </c>
      <c r="F46" s="47">
        <f>F33-F9</f>
        <v>2870</v>
      </c>
      <c r="G46" s="48">
        <f>G33-G9</f>
        <v>0</v>
      </c>
      <c r="H46" s="49">
        <f>H33-H9</f>
        <v>0</v>
      </c>
      <c r="I46" s="48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30.00390625" style="0" customWidth="1"/>
    <col min="4" max="4" width="13.57421875" style="0" customWidth="1"/>
    <col min="5" max="5" width="13.8515625" style="0" hidden="1" customWidth="1"/>
    <col min="6" max="6" width="0" style="0" hidden="1" customWidth="1"/>
    <col min="7" max="7" width="11.140625" style="0" hidden="1" customWidth="1"/>
    <col min="8" max="8" width="10.57421875" style="0" customWidth="1"/>
    <col min="9" max="9" width="10.421875" style="0" customWidth="1"/>
  </cols>
  <sheetData>
    <row r="2" spans="1:9" ht="12.75">
      <c r="A2" s="18"/>
      <c r="B2" s="3"/>
      <c r="C2" s="1" t="s">
        <v>85</v>
      </c>
      <c r="D2" s="1"/>
      <c r="E2" s="3"/>
      <c r="F2" s="3"/>
      <c r="G2" s="4"/>
      <c r="H2" s="4"/>
      <c r="I2" s="3"/>
    </row>
    <row r="3" spans="1:9" ht="12.75">
      <c r="A3" s="2"/>
      <c r="B3" s="3"/>
      <c r="C3" s="4"/>
      <c r="D3" s="4"/>
      <c r="E3" s="3"/>
      <c r="F3" s="3"/>
      <c r="G3" s="3"/>
      <c r="H3" s="4"/>
      <c r="I3" s="4" t="s">
        <v>71</v>
      </c>
    </row>
    <row r="4" spans="1:9" ht="12.75">
      <c r="A4" s="2"/>
      <c r="B4" s="3"/>
      <c r="C4" s="50" t="s">
        <v>98</v>
      </c>
      <c r="D4" s="50"/>
      <c r="E4" s="3"/>
      <c r="F4" s="3"/>
      <c r="G4" s="3"/>
      <c r="H4" s="4"/>
      <c r="I4" s="4"/>
    </row>
    <row r="5" spans="1:9" ht="13.5" thickBot="1">
      <c r="A5" s="2"/>
      <c r="B5" s="3"/>
      <c r="C5" s="4"/>
      <c r="D5" s="4"/>
      <c r="E5" s="3"/>
      <c r="F5" s="3"/>
      <c r="G5" s="3"/>
      <c r="H5" s="4"/>
      <c r="I5" s="4"/>
    </row>
    <row r="6" spans="1:9" ht="12.75">
      <c r="A6" s="179" t="s">
        <v>74</v>
      </c>
      <c r="B6" s="7" t="s">
        <v>2</v>
      </c>
      <c r="C6" s="6" t="s">
        <v>3</v>
      </c>
      <c r="D6" s="7" t="s">
        <v>87</v>
      </c>
      <c r="E6" s="183" t="s">
        <v>0</v>
      </c>
      <c r="F6" s="182"/>
      <c r="G6" s="7" t="s">
        <v>80</v>
      </c>
      <c r="H6" s="6" t="s">
        <v>89</v>
      </c>
      <c r="I6" s="7" t="s">
        <v>1</v>
      </c>
    </row>
    <row r="7" spans="1:9" ht="12.75">
      <c r="A7" s="180"/>
      <c r="B7" s="11"/>
      <c r="C7" s="10"/>
      <c r="D7" s="11"/>
      <c r="E7" s="9" t="s">
        <v>79</v>
      </c>
      <c r="F7" s="8" t="s">
        <v>4</v>
      </c>
      <c r="G7" s="11" t="s">
        <v>81</v>
      </c>
      <c r="H7" s="10" t="s">
        <v>88</v>
      </c>
      <c r="I7" s="11"/>
    </row>
    <row r="8" spans="1:9" ht="13.5" thickBot="1">
      <c r="A8" s="78" t="s">
        <v>75</v>
      </c>
      <c r="B8" s="79" t="s">
        <v>73</v>
      </c>
      <c r="C8" s="38" t="s">
        <v>90</v>
      </c>
      <c r="D8" s="37">
        <v>1</v>
      </c>
      <c r="E8" s="36">
        <v>1</v>
      </c>
      <c r="F8" s="35">
        <v>2</v>
      </c>
      <c r="G8" s="37">
        <v>3</v>
      </c>
      <c r="H8" s="38">
        <v>2</v>
      </c>
      <c r="I8" s="37">
        <v>3</v>
      </c>
    </row>
    <row r="9" spans="1:9" ht="13.5" thickBot="1">
      <c r="A9" s="42" t="s">
        <v>76</v>
      </c>
      <c r="B9" s="39" t="s">
        <v>5</v>
      </c>
      <c r="C9" s="71"/>
      <c r="D9" s="41">
        <v>105697</v>
      </c>
      <c r="E9" s="67"/>
      <c r="F9" s="32"/>
      <c r="G9" s="33"/>
      <c r="H9" s="34">
        <v>0</v>
      </c>
      <c r="I9" s="41">
        <v>105697</v>
      </c>
    </row>
    <row r="10" spans="1:9" ht="12.75">
      <c r="A10" s="80">
        <v>1</v>
      </c>
      <c r="B10" s="83" t="s">
        <v>6</v>
      </c>
      <c r="C10" s="53" t="s">
        <v>7</v>
      </c>
      <c r="D10" s="122">
        <v>4010</v>
      </c>
      <c r="E10" s="62"/>
      <c r="F10" s="25"/>
      <c r="G10" s="26"/>
      <c r="H10" s="27">
        <v>0</v>
      </c>
      <c r="I10" s="28">
        <v>4010</v>
      </c>
    </row>
    <row r="11" spans="1:9" ht="12.75">
      <c r="A11" s="81">
        <v>2</v>
      </c>
      <c r="B11" s="84" t="s">
        <v>8</v>
      </c>
      <c r="C11" s="54" t="s">
        <v>9</v>
      </c>
      <c r="D11" s="123">
        <v>4250</v>
      </c>
      <c r="E11" s="63"/>
      <c r="F11" s="14"/>
      <c r="G11" s="19"/>
      <c r="H11" s="12">
        <v>0</v>
      </c>
      <c r="I11" s="13">
        <v>4250</v>
      </c>
    </row>
    <row r="12" spans="1:9" ht="12.75">
      <c r="A12" s="81">
        <f aca="true" t="shared" si="0" ref="A12:A46">A11+1</f>
        <v>3</v>
      </c>
      <c r="B12" s="84" t="s">
        <v>10</v>
      </c>
      <c r="C12" s="54" t="s">
        <v>11</v>
      </c>
      <c r="D12" s="123">
        <v>0</v>
      </c>
      <c r="E12" s="63"/>
      <c r="F12" s="14"/>
      <c r="G12" s="19"/>
      <c r="H12" s="12">
        <v>0</v>
      </c>
      <c r="I12" s="13">
        <v>0</v>
      </c>
    </row>
    <row r="13" spans="1:9" ht="12.75">
      <c r="A13" s="81">
        <f t="shared" si="0"/>
        <v>4</v>
      </c>
      <c r="B13" s="84" t="s">
        <v>12</v>
      </c>
      <c r="C13" s="54" t="s">
        <v>13</v>
      </c>
      <c r="D13" s="123">
        <v>1000</v>
      </c>
      <c r="E13" s="63"/>
      <c r="F13" s="14"/>
      <c r="G13" s="19"/>
      <c r="H13" s="12">
        <v>0</v>
      </c>
      <c r="I13" s="13">
        <v>1000</v>
      </c>
    </row>
    <row r="14" spans="1:9" ht="12.75">
      <c r="A14" s="81">
        <f t="shared" si="0"/>
        <v>5</v>
      </c>
      <c r="B14" s="84" t="s">
        <v>14</v>
      </c>
      <c r="C14" s="54" t="s">
        <v>15</v>
      </c>
      <c r="D14" s="123">
        <v>1710</v>
      </c>
      <c r="E14" s="63"/>
      <c r="F14" s="14"/>
      <c r="G14" s="19"/>
      <c r="H14" s="12">
        <v>0</v>
      </c>
      <c r="I14" s="13">
        <v>1710</v>
      </c>
    </row>
    <row r="15" spans="1:9" ht="12.75">
      <c r="A15" s="81">
        <f t="shared" si="0"/>
        <v>6</v>
      </c>
      <c r="B15" s="84" t="s">
        <v>16</v>
      </c>
      <c r="C15" s="54" t="s">
        <v>17</v>
      </c>
      <c r="D15" s="123">
        <v>250</v>
      </c>
      <c r="E15" s="63"/>
      <c r="F15" s="14"/>
      <c r="G15" s="19"/>
      <c r="H15" s="12">
        <v>0</v>
      </c>
      <c r="I15" s="13">
        <v>250</v>
      </c>
    </row>
    <row r="16" spans="1:9" ht="12.75">
      <c r="A16" s="81">
        <f t="shared" si="0"/>
        <v>7</v>
      </c>
      <c r="B16" s="84" t="s">
        <v>18</v>
      </c>
      <c r="C16" s="54" t="s">
        <v>19</v>
      </c>
      <c r="D16" s="123">
        <v>6750</v>
      </c>
      <c r="E16" s="63"/>
      <c r="F16" s="14"/>
      <c r="G16" s="19"/>
      <c r="H16" s="12">
        <v>0</v>
      </c>
      <c r="I16" s="13">
        <v>6750</v>
      </c>
    </row>
    <row r="17" spans="1:9" ht="12.75">
      <c r="A17" s="81">
        <v>8</v>
      </c>
      <c r="B17" s="84" t="s">
        <v>20</v>
      </c>
      <c r="C17" s="54" t="s">
        <v>21</v>
      </c>
      <c r="D17" s="123">
        <v>46040</v>
      </c>
      <c r="E17" s="63"/>
      <c r="F17" s="14"/>
      <c r="G17" s="19"/>
      <c r="H17" s="12">
        <v>0</v>
      </c>
      <c r="I17" s="13">
        <v>46040</v>
      </c>
    </row>
    <row r="18" spans="1:9" ht="12.75">
      <c r="A18" s="81">
        <v>9</v>
      </c>
      <c r="B18" s="84" t="s">
        <v>22</v>
      </c>
      <c r="C18" s="54" t="s">
        <v>23</v>
      </c>
      <c r="D18" s="123">
        <v>15849</v>
      </c>
      <c r="E18" s="65"/>
      <c r="F18" s="16"/>
      <c r="G18" s="19"/>
      <c r="H18" s="12">
        <v>0</v>
      </c>
      <c r="I18" s="13">
        <v>15849</v>
      </c>
    </row>
    <row r="19" spans="1:9" ht="12.75">
      <c r="A19" s="81">
        <v>10</v>
      </c>
      <c r="B19" s="84" t="s">
        <v>82</v>
      </c>
      <c r="C19" s="54" t="s">
        <v>84</v>
      </c>
      <c r="D19" s="123">
        <v>0</v>
      </c>
      <c r="E19" s="65"/>
      <c r="F19" s="16"/>
      <c r="G19" s="19"/>
      <c r="H19" s="12">
        <v>0</v>
      </c>
      <c r="I19" s="13">
        <v>0</v>
      </c>
    </row>
    <row r="20" spans="1:9" ht="12.75">
      <c r="A20" s="81">
        <v>11</v>
      </c>
      <c r="B20" s="84" t="s">
        <v>24</v>
      </c>
      <c r="C20" s="54" t="s">
        <v>25</v>
      </c>
      <c r="D20" s="123">
        <v>1870</v>
      </c>
      <c r="E20" s="65"/>
      <c r="F20" s="16"/>
      <c r="G20" s="19"/>
      <c r="H20" s="12">
        <v>0</v>
      </c>
      <c r="I20" s="13">
        <v>1870</v>
      </c>
    </row>
    <row r="21" spans="1:9" ht="12.75">
      <c r="A21" s="81">
        <v>12</v>
      </c>
      <c r="B21" s="85" t="s">
        <v>70</v>
      </c>
      <c r="C21" s="54" t="s">
        <v>72</v>
      </c>
      <c r="D21" s="123">
        <v>80</v>
      </c>
      <c r="E21" s="65"/>
      <c r="F21" s="16"/>
      <c r="G21" s="19"/>
      <c r="H21" s="12">
        <v>0</v>
      </c>
      <c r="I21" s="13">
        <v>80</v>
      </c>
    </row>
    <row r="22" spans="1:9" ht="12.75">
      <c r="A22" s="81">
        <v>13</v>
      </c>
      <c r="B22" s="84" t="s">
        <v>26</v>
      </c>
      <c r="C22" s="54" t="s">
        <v>27</v>
      </c>
      <c r="D22" s="123">
        <v>18</v>
      </c>
      <c r="E22" s="63"/>
      <c r="F22" s="14"/>
      <c r="G22" s="19"/>
      <c r="H22" s="12">
        <v>0</v>
      </c>
      <c r="I22" s="13">
        <v>18</v>
      </c>
    </row>
    <row r="23" spans="1:9" ht="12.75">
      <c r="A23" s="81">
        <f t="shared" si="0"/>
        <v>14</v>
      </c>
      <c r="B23" s="84" t="s">
        <v>28</v>
      </c>
      <c r="C23" s="54" t="s">
        <v>29</v>
      </c>
      <c r="D23" s="123">
        <v>0</v>
      </c>
      <c r="E23" s="63"/>
      <c r="F23" s="14"/>
      <c r="G23" s="19"/>
      <c r="H23" s="12">
        <v>0</v>
      </c>
      <c r="I23" s="13">
        <v>0</v>
      </c>
    </row>
    <row r="24" spans="1:9" ht="12.75">
      <c r="A24" s="81">
        <f t="shared" si="0"/>
        <v>15</v>
      </c>
      <c r="B24" s="84" t="s">
        <v>30</v>
      </c>
      <c r="C24" s="54" t="s">
        <v>31</v>
      </c>
      <c r="D24" s="123">
        <v>120</v>
      </c>
      <c r="E24" s="63"/>
      <c r="F24" s="14"/>
      <c r="G24" s="19"/>
      <c r="H24" s="12">
        <v>0</v>
      </c>
      <c r="I24" s="13">
        <v>120</v>
      </c>
    </row>
    <row r="25" spans="1:9" ht="12.75">
      <c r="A25" s="81">
        <f t="shared" si="0"/>
        <v>16</v>
      </c>
      <c r="B25" s="84" t="s">
        <v>32</v>
      </c>
      <c r="C25" s="54" t="s">
        <v>33</v>
      </c>
      <c r="D25" s="123">
        <v>0</v>
      </c>
      <c r="E25" s="63"/>
      <c r="F25" s="14"/>
      <c r="G25" s="19"/>
      <c r="H25" s="12">
        <v>0</v>
      </c>
      <c r="I25" s="13">
        <v>0</v>
      </c>
    </row>
    <row r="26" spans="1:10" ht="12.75">
      <c r="A26" s="81">
        <f t="shared" si="0"/>
        <v>17</v>
      </c>
      <c r="B26" s="84" t="s">
        <v>34</v>
      </c>
      <c r="C26" s="54" t="s">
        <v>35</v>
      </c>
      <c r="D26" s="123">
        <v>0</v>
      </c>
      <c r="E26" s="63"/>
      <c r="F26" s="14"/>
      <c r="G26" s="19"/>
      <c r="H26" s="12">
        <v>0</v>
      </c>
      <c r="I26" s="13">
        <v>0</v>
      </c>
      <c r="J26" s="50"/>
    </row>
    <row r="27" spans="1:9" ht="12.75">
      <c r="A27" s="81">
        <f t="shared" si="0"/>
        <v>18</v>
      </c>
      <c r="B27" s="84" t="s">
        <v>36</v>
      </c>
      <c r="C27" s="54" t="s">
        <v>37</v>
      </c>
      <c r="D27" s="123">
        <v>19800</v>
      </c>
      <c r="E27" s="65"/>
      <c r="F27" s="14"/>
      <c r="G27" s="19"/>
      <c r="H27" s="12">
        <v>0</v>
      </c>
      <c r="I27" s="13">
        <v>19800</v>
      </c>
    </row>
    <row r="28" spans="1:9" ht="12.75">
      <c r="A28" s="81">
        <f t="shared" si="0"/>
        <v>19</v>
      </c>
      <c r="B28" s="84" t="s">
        <v>38</v>
      </c>
      <c r="C28" s="54" t="s">
        <v>39</v>
      </c>
      <c r="D28" s="123">
        <v>1520</v>
      </c>
      <c r="E28" s="65"/>
      <c r="F28" s="14"/>
      <c r="G28" s="19"/>
      <c r="H28" s="12">
        <v>0</v>
      </c>
      <c r="I28" s="13">
        <v>1520</v>
      </c>
    </row>
    <row r="29" spans="1:9" ht="12.75">
      <c r="A29" s="81">
        <f t="shared" si="0"/>
        <v>20</v>
      </c>
      <c r="B29" s="84" t="s">
        <v>40</v>
      </c>
      <c r="C29" s="55" t="s">
        <v>41</v>
      </c>
      <c r="D29" s="123">
        <v>0</v>
      </c>
      <c r="E29" s="63"/>
      <c r="F29" s="14"/>
      <c r="G29" s="19"/>
      <c r="H29" s="12">
        <v>0</v>
      </c>
      <c r="I29" s="13">
        <v>0</v>
      </c>
    </row>
    <row r="30" spans="1:9" ht="12.75">
      <c r="A30" s="81">
        <f t="shared" si="0"/>
        <v>21</v>
      </c>
      <c r="B30" s="84" t="s">
        <v>42</v>
      </c>
      <c r="C30" s="54" t="s">
        <v>43</v>
      </c>
      <c r="D30" s="123">
        <v>100</v>
      </c>
      <c r="E30" s="63"/>
      <c r="F30" s="14"/>
      <c r="G30" s="19"/>
      <c r="H30" s="12">
        <v>0</v>
      </c>
      <c r="I30" s="13">
        <v>100</v>
      </c>
    </row>
    <row r="31" spans="1:9" ht="12.75">
      <c r="A31" s="81">
        <f t="shared" si="0"/>
        <v>22</v>
      </c>
      <c r="B31" s="84" t="s">
        <v>44</v>
      </c>
      <c r="C31" s="54" t="s">
        <v>45</v>
      </c>
      <c r="D31" s="123">
        <v>0</v>
      </c>
      <c r="E31" s="63"/>
      <c r="F31" s="14"/>
      <c r="G31" s="19"/>
      <c r="H31" s="12">
        <v>0</v>
      </c>
      <c r="I31" s="13">
        <v>0</v>
      </c>
    </row>
    <row r="32" spans="1:9" ht="13.5" thickBot="1">
      <c r="A32" s="82">
        <f t="shared" si="0"/>
        <v>23</v>
      </c>
      <c r="B32" s="86" t="s">
        <v>46</v>
      </c>
      <c r="C32" s="56" t="s">
        <v>47</v>
      </c>
      <c r="D32" s="124">
        <v>2330</v>
      </c>
      <c r="E32" s="66"/>
      <c r="F32" s="21"/>
      <c r="G32" s="22"/>
      <c r="H32" s="23">
        <v>0</v>
      </c>
      <c r="I32" s="24">
        <v>2330</v>
      </c>
    </row>
    <row r="33" spans="1:9" ht="13.5" thickBot="1">
      <c r="A33" s="29" t="s">
        <v>77</v>
      </c>
      <c r="B33" s="30" t="s">
        <v>48</v>
      </c>
      <c r="C33" s="60"/>
      <c r="D33" s="33">
        <v>105697</v>
      </c>
      <c r="E33" s="67"/>
      <c r="F33" s="32"/>
      <c r="G33" s="33"/>
      <c r="H33" s="34">
        <v>0</v>
      </c>
      <c r="I33" s="33">
        <v>105697</v>
      </c>
    </row>
    <row r="34" spans="1:9" ht="12.75">
      <c r="A34" s="80">
        <v>1</v>
      </c>
      <c r="B34" s="83" t="s">
        <v>49</v>
      </c>
      <c r="C34" s="53" t="s">
        <v>50</v>
      </c>
      <c r="D34" s="122">
        <v>0</v>
      </c>
      <c r="E34" s="62"/>
      <c r="F34" s="25"/>
      <c r="G34" s="26"/>
      <c r="H34" s="27">
        <v>0</v>
      </c>
      <c r="I34" s="28">
        <v>0</v>
      </c>
    </row>
    <row r="35" spans="1:9" ht="12.75">
      <c r="A35" s="81">
        <f t="shared" si="0"/>
        <v>2</v>
      </c>
      <c r="B35" s="84" t="s">
        <v>51</v>
      </c>
      <c r="C35" s="54" t="s">
        <v>52</v>
      </c>
      <c r="D35" s="123">
        <v>8165</v>
      </c>
      <c r="E35" s="63"/>
      <c r="F35" s="14"/>
      <c r="G35" s="19"/>
      <c r="H35" s="12">
        <v>0</v>
      </c>
      <c r="I35" s="13">
        <v>8165</v>
      </c>
    </row>
    <row r="36" spans="1:9" ht="12.75">
      <c r="A36" s="81">
        <v>3</v>
      </c>
      <c r="B36" s="84" t="s">
        <v>53</v>
      </c>
      <c r="C36" s="54" t="s">
        <v>54</v>
      </c>
      <c r="D36" s="123">
        <v>0</v>
      </c>
      <c r="E36" s="63"/>
      <c r="F36" s="14"/>
      <c r="G36" s="19"/>
      <c r="H36" s="12">
        <v>0</v>
      </c>
      <c r="I36" s="13">
        <v>0</v>
      </c>
    </row>
    <row r="37" spans="1:9" ht="12.75">
      <c r="A37" s="81">
        <f t="shared" si="0"/>
        <v>4</v>
      </c>
      <c r="B37" s="84" t="s">
        <v>55</v>
      </c>
      <c r="C37" s="54" t="s">
        <v>56</v>
      </c>
      <c r="D37" s="123">
        <v>0</v>
      </c>
      <c r="E37" s="63"/>
      <c r="F37" s="14"/>
      <c r="G37" s="19"/>
      <c r="H37" s="12">
        <v>0</v>
      </c>
      <c r="I37" s="13">
        <v>0</v>
      </c>
    </row>
    <row r="38" spans="1:9" ht="12.75">
      <c r="A38" s="81">
        <f t="shared" si="0"/>
        <v>5</v>
      </c>
      <c r="B38" s="84" t="s">
        <v>57</v>
      </c>
      <c r="C38" s="54" t="s">
        <v>33</v>
      </c>
      <c r="D38" s="123">
        <v>4700</v>
      </c>
      <c r="E38" s="63"/>
      <c r="F38" s="14"/>
      <c r="G38" s="19"/>
      <c r="H38" s="12">
        <v>0</v>
      </c>
      <c r="I38" s="13">
        <v>4700</v>
      </c>
    </row>
    <row r="39" spans="1:9" ht="12.75">
      <c r="A39" s="81">
        <f t="shared" si="0"/>
        <v>6</v>
      </c>
      <c r="B39" s="84" t="s">
        <v>58</v>
      </c>
      <c r="C39" s="54" t="s">
        <v>59</v>
      </c>
      <c r="D39" s="123">
        <v>5497</v>
      </c>
      <c r="E39" s="63"/>
      <c r="F39" s="14"/>
      <c r="G39" s="19"/>
      <c r="H39" s="12">
        <v>0</v>
      </c>
      <c r="I39" s="13">
        <v>5497</v>
      </c>
    </row>
    <row r="40" spans="1:9" ht="12.75">
      <c r="A40" s="81">
        <f t="shared" si="0"/>
        <v>7</v>
      </c>
      <c r="B40" s="84" t="s">
        <v>60</v>
      </c>
      <c r="C40" s="54" t="s">
        <v>83</v>
      </c>
      <c r="D40" s="123">
        <v>2536</v>
      </c>
      <c r="E40" s="63"/>
      <c r="F40" s="14"/>
      <c r="G40" s="19"/>
      <c r="H40" s="12">
        <v>0</v>
      </c>
      <c r="I40" s="13">
        <v>2536</v>
      </c>
    </row>
    <row r="41" spans="1:9" ht="12.75">
      <c r="A41" s="81">
        <v>8</v>
      </c>
      <c r="B41" s="84" t="s">
        <v>61</v>
      </c>
      <c r="C41" s="54" t="s">
        <v>62</v>
      </c>
      <c r="D41" s="123">
        <v>0</v>
      </c>
      <c r="E41" s="63"/>
      <c r="F41" s="14"/>
      <c r="G41" s="19"/>
      <c r="H41" s="12">
        <v>0</v>
      </c>
      <c r="I41" s="13">
        <v>0</v>
      </c>
    </row>
    <row r="42" spans="1:9" ht="12.75">
      <c r="A42" s="81">
        <f t="shared" si="0"/>
        <v>9</v>
      </c>
      <c r="B42" s="84" t="s">
        <v>63</v>
      </c>
      <c r="C42" s="54" t="s">
        <v>64</v>
      </c>
      <c r="D42" s="123">
        <v>0</v>
      </c>
      <c r="E42" s="63"/>
      <c r="F42" s="14"/>
      <c r="G42" s="19"/>
      <c r="H42" s="12">
        <v>0</v>
      </c>
      <c r="I42" s="13">
        <v>0</v>
      </c>
    </row>
    <row r="43" spans="1:9" ht="12.75">
      <c r="A43" s="81">
        <f t="shared" si="0"/>
        <v>10</v>
      </c>
      <c r="B43" s="84" t="s">
        <v>65</v>
      </c>
      <c r="C43" s="54" t="s">
        <v>66</v>
      </c>
      <c r="D43" s="123">
        <v>21099</v>
      </c>
      <c r="E43" s="63"/>
      <c r="F43" s="14"/>
      <c r="G43" s="19"/>
      <c r="H43" s="12">
        <v>0</v>
      </c>
      <c r="I43" s="13">
        <v>21099</v>
      </c>
    </row>
    <row r="44" spans="1:9" ht="12.75">
      <c r="A44" s="81">
        <f t="shared" si="0"/>
        <v>11</v>
      </c>
      <c r="B44" s="84" t="s">
        <v>67</v>
      </c>
      <c r="C44" s="54" t="s">
        <v>68</v>
      </c>
      <c r="D44" s="123">
        <v>59600</v>
      </c>
      <c r="E44" s="68"/>
      <c r="F44" s="17"/>
      <c r="G44" s="19"/>
      <c r="H44" s="12">
        <v>0</v>
      </c>
      <c r="I44" s="13">
        <v>59600</v>
      </c>
    </row>
    <row r="45" spans="1:9" ht="13.5" thickBot="1">
      <c r="A45" s="82">
        <f t="shared" si="0"/>
        <v>12</v>
      </c>
      <c r="B45" s="88">
        <v>720</v>
      </c>
      <c r="C45" s="57" t="s">
        <v>78</v>
      </c>
      <c r="D45" s="124">
        <v>4100</v>
      </c>
      <c r="E45" s="66"/>
      <c r="F45" s="21"/>
      <c r="G45" s="22"/>
      <c r="H45" s="23">
        <v>0</v>
      </c>
      <c r="I45" s="24">
        <v>4100</v>
      </c>
    </row>
    <row r="46" spans="1:9" ht="13.5" thickBot="1">
      <c r="A46" s="44">
        <f t="shared" si="0"/>
        <v>13</v>
      </c>
      <c r="B46" s="87" t="s">
        <v>69</v>
      </c>
      <c r="C46" s="45"/>
      <c r="D46" s="48">
        <v>0</v>
      </c>
      <c r="E46" s="46"/>
      <c r="F46" s="47"/>
      <c r="G46" s="48"/>
      <c r="H46" s="49">
        <v>0</v>
      </c>
      <c r="I46" s="48">
        <v>0</v>
      </c>
    </row>
  </sheetData>
  <sheetProtection/>
  <mergeCells count="2">
    <mergeCell ref="A6:A7"/>
    <mergeCell ref="E6:F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UP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Kubáčková</dc:creator>
  <cp:keywords/>
  <dc:description/>
  <cp:lastModifiedBy>Plchova Miroslava</cp:lastModifiedBy>
  <cp:lastPrinted>2017-11-29T13:11:43Z</cp:lastPrinted>
  <dcterms:created xsi:type="dcterms:W3CDTF">2011-05-06T12:35:25Z</dcterms:created>
  <dcterms:modified xsi:type="dcterms:W3CDTF">2017-11-29T13:12:06Z</dcterms:modified>
  <cp:category/>
  <cp:version/>
  <cp:contentType/>
  <cp:contentStatus/>
</cp:coreProperties>
</file>